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B.Com-III 2017-18" sheetId="1" r:id="rId1"/>
    <sheet name="Sheet1" sheetId="2" r:id="rId2"/>
  </sheets>
  <externalReferences>
    <externalReference r:id="rId3"/>
  </externalReferences>
  <definedNames>
    <definedName name="_xlnm._FilterDatabase" localSheetId="0" hidden="1">'B.Com-III 2017-18'!$A$4:$CF$51</definedName>
  </definedNames>
  <calcPr calcId="124519"/>
</workbook>
</file>

<file path=xl/calcChain.xml><?xml version="1.0" encoding="utf-8"?>
<calcChain xmlns="http://schemas.openxmlformats.org/spreadsheetml/2006/main">
  <c r="CA55" i="1"/>
  <c r="BO55"/>
  <c r="BP55" s="1"/>
  <c r="BB55"/>
  <c r="AH55"/>
  <c r="CB55" l="1"/>
  <c r="CC55" s="1"/>
  <c r="CE55" s="1"/>
  <c r="BD55"/>
  <c r="CA51" l="1"/>
  <c r="CA50"/>
  <c r="CA49"/>
  <c r="CA48"/>
  <c r="CA47"/>
  <c r="CA46"/>
  <c r="CA45"/>
  <c r="CA44"/>
  <c r="CA43"/>
  <c r="CA42"/>
  <c r="CA41"/>
  <c r="CA40"/>
  <c r="CA39"/>
  <c r="CA38"/>
  <c r="CA37"/>
  <c r="CA36"/>
  <c r="CA35"/>
  <c r="CA34"/>
  <c r="CA33"/>
  <c r="CA32"/>
  <c r="CA31"/>
  <c r="CA30"/>
  <c r="CA29"/>
  <c r="CA28"/>
  <c r="CA27"/>
  <c r="CA26"/>
  <c r="CA25"/>
  <c r="CA24"/>
  <c r="CA23"/>
  <c r="CA22"/>
  <c r="CA21"/>
  <c r="CA20"/>
  <c r="CA19"/>
  <c r="CA18"/>
  <c r="CA17"/>
  <c r="CA16"/>
  <c r="CA15"/>
  <c r="CA14"/>
  <c r="CA13"/>
  <c r="CA11"/>
  <c r="CA10"/>
  <c r="CA9"/>
  <c r="CA8"/>
  <c r="CA7"/>
  <c r="CA6"/>
  <c r="CA5"/>
  <c r="BO21"/>
  <c r="BO51"/>
  <c r="BO49"/>
  <c r="BO48"/>
  <c r="BO47"/>
  <c r="BO46"/>
  <c r="BO45"/>
  <c r="BO44"/>
  <c r="BO43"/>
  <c r="BO42"/>
  <c r="BO41"/>
  <c r="BO40"/>
  <c r="BO39"/>
  <c r="BO38"/>
  <c r="BO37"/>
  <c r="BO36"/>
  <c r="BO35"/>
  <c r="BO34"/>
  <c r="BO33"/>
  <c r="BO32"/>
  <c r="BO31"/>
  <c r="BO30"/>
  <c r="BO29"/>
  <c r="BO28"/>
  <c r="BO27"/>
  <c r="BO26"/>
  <c r="BO25"/>
  <c r="BO24"/>
  <c r="BO23"/>
  <c r="BO22"/>
  <c r="BO20"/>
  <c r="BO19"/>
  <c r="BB26"/>
  <c r="BB51" l="1"/>
  <c r="BD51" s="1"/>
  <c r="BB49"/>
  <c r="BB48"/>
  <c r="BB47"/>
  <c r="BB46"/>
  <c r="BB45"/>
  <c r="BB44"/>
  <c r="BB43"/>
  <c r="BB42"/>
  <c r="BB41"/>
  <c r="BB40"/>
  <c r="BB39"/>
  <c r="BB38"/>
  <c r="BB37"/>
  <c r="BB36"/>
  <c r="BB35"/>
  <c r="BB34"/>
  <c r="BB33"/>
  <c r="BB32"/>
  <c r="BB31"/>
  <c r="BB30"/>
  <c r="BB29"/>
  <c r="BB28"/>
  <c r="BB27"/>
  <c r="BB25"/>
  <c r="BB24"/>
  <c r="BB23"/>
  <c r="BB22"/>
  <c r="BB20"/>
  <c r="BB19"/>
  <c r="BB18"/>
  <c r="BB17"/>
  <c r="BB16"/>
  <c r="BB15"/>
  <c r="BB14"/>
  <c r="BB13"/>
  <c r="BB12"/>
  <c r="BB11"/>
  <c r="BB10"/>
  <c r="BB9"/>
  <c r="BB8"/>
  <c r="BB7"/>
  <c r="BB6"/>
  <c r="BB5"/>
  <c r="BB50"/>
  <c r="BO50"/>
  <c r="BP50" s="1"/>
  <c r="E51"/>
  <c r="F51"/>
  <c r="BD21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0"/>
  <c r="E20"/>
  <c r="F19"/>
  <c r="E19"/>
  <c r="F18"/>
  <c r="E18"/>
  <c r="F17"/>
  <c r="E17"/>
  <c r="F16"/>
  <c r="E16"/>
  <c r="F15"/>
  <c r="E15"/>
  <c r="F14"/>
  <c r="E14"/>
  <c r="F13"/>
  <c r="E13"/>
  <c r="CA12"/>
  <c r="F12"/>
  <c r="E12"/>
  <c r="F11"/>
  <c r="E11"/>
  <c r="F10"/>
  <c r="E10"/>
  <c r="F9"/>
  <c r="E9"/>
  <c r="F8"/>
  <c r="E8"/>
  <c r="F7"/>
  <c r="E7"/>
  <c r="F6"/>
  <c r="E6"/>
  <c r="F5"/>
  <c r="E5"/>
  <c r="BP43" l="1"/>
  <c r="BO5"/>
  <c r="BP5" s="1"/>
  <c r="BO6"/>
  <c r="BP6" s="1"/>
  <c r="BO9"/>
  <c r="CB9" s="1"/>
  <c r="CC9" s="1"/>
  <c r="CE9" s="1"/>
  <c r="BO10"/>
  <c r="BP10" s="1"/>
  <c r="BO13"/>
  <c r="BP13" s="1"/>
  <c r="BO14"/>
  <c r="BP14" s="1"/>
  <c r="BO17"/>
  <c r="CB17" s="1"/>
  <c r="CC17" s="1"/>
  <c r="CE17" s="1"/>
  <c r="BO18"/>
  <c r="BD23"/>
  <c r="BP23"/>
  <c r="BP27"/>
  <c r="BP31"/>
  <c r="BP34"/>
  <c r="BP38"/>
  <c r="BD39"/>
  <c r="BP39"/>
  <c r="BP46"/>
  <c r="BP51"/>
  <c r="CB50"/>
  <c r="CC50" s="1"/>
  <c r="CE50" s="1"/>
  <c r="BD19"/>
  <c r="BD28"/>
  <c r="BO7"/>
  <c r="BO8"/>
  <c r="BP8" s="1"/>
  <c r="BO11"/>
  <c r="BP11" s="1"/>
  <c r="BO12"/>
  <c r="BP12" s="1"/>
  <c r="BO15"/>
  <c r="BP15" s="1"/>
  <c r="BO16"/>
  <c r="BP16" s="1"/>
  <c r="BP20"/>
  <c r="CB22"/>
  <c r="CC22" s="1"/>
  <c r="CE22" s="1"/>
  <c r="BD25"/>
  <c r="BP25"/>
  <c r="CB26"/>
  <c r="CC26" s="1"/>
  <c r="CE26" s="1"/>
  <c r="BP29"/>
  <c r="BP33"/>
  <c r="BP36"/>
  <c r="BP37"/>
  <c r="BD38"/>
  <c r="BP41"/>
  <c r="CB42"/>
  <c r="CC42" s="1"/>
  <c r="CE42" s="1"/>
  <c r="CB44"/>
  <c r="CC44" s="1"/>
  <c r="CE44" s="1"/>
  <c r="BP45"/>
  <c r="CB48"/>
  <c r="CC48" s="1"/>
  <c r="CE48" s="1"/>
  <c r="CB49"/>
  <c r="CC49" s="1"/>
  <c r="CE49" s="1"/>
  <c r="CB43"/>
  <c r="CC43" s="1"/>
  <c r="CE43" s="1"/>
  <c r="CB19"/>
  <c r="CC19" s="1"/>
  <c r="CE19" s="1"/>
  <c r="BP7"/>
  <c r="BD8"/>
  <c r="BD16"/>
  <c r="BP19"/>
  <c r="BP24"/>
  <c r="BP32"/>
  <c r="BP40"/>
  <c r="BP44"/>
  <c r="CB47"/>
  <c r="CC47" s="1"/>
  <c r="CE47" s="1"/>
  <c r="CB51"/>
  <c r="CC51" s="1"/>
  <c r="CE51" s="1"/>
  <c r="BD50"/>
  <c r="BD5"/>
  <c r="BD9"/>
  <c r="BD13"/>
  <c r="BD17"/>
  <c r="BD22"/>
  <c r="BD26"/>
  <c r="BD30"/>
  <c r="BD34"/>
  <c r="BD42"/>
  <c r="BP49"/>
  <c r="BD6"/>
  <c r="BD10"/>
  <c r="BD14"/>
  <c r="BP22"/>
  <c r="BP26"/>
  <c r="BD27"/>
  <c r="BP30"/>
  <c r="BD31"/>
  <c r="BP42"/>
  <c r="BD43"/>
  <c r="BD7"/>
  <c r="BD11"/>
  <c r="BD15"/>
  <c r="BP18"/>
  <c r="BD24"/>
  <c r="BD32"/>
  <c r="BP35"/>
  <c r="BD36"/>
  <c r="BD40"/>
  <c r="BD44"/>
  <c r="BP47"/>
  <c r="BP48"/>
  <c r="BP21"/>
  <c r="CB45" l="1"/>
  <c r="CC45" s="1"/>
  <c r="CE45" s="1"/>
  <c r="CB33"/>
  <c r="CC33" s="1"/>
  <c r="CE33" s="1"/>
  <c r="CB29"/>
  <c r="CC29" s="1"/>
  <c r="CE29" s="1"/>
  <c r="CB20"/>
  <c r="CC20" s="1"/>
  <c r="CE20" s="1"/>
  <c r="CB36"/>
  <c r="CC36" s="1"/>
  <c r="CE36" s="1"/>
  <c r="CB11"/>
  <c r="CC11" s="1"/>
  <c r="CE11" s="1"/>
  <c r="CB46"/>
  <c r="CC46" s="1"/>
  <c r="CE46" s="1"/>
  <c r="CB34"/>
  <c r="CC34" s="1"/>
  <c r="CE34" s="1"/>
  <c r="BP17"/>
  <c r="BP9"/>
  <c r="BD46"/>
  <c r="BD47"/>
  <c r="CB28"/>
  <c r="CC28" s="1"/>
  <c r="CE28" s="1"/>
  <c r="CB5"/>
  <c r="CC5" s="1"/>
  <c r="CE5" s="1"/>
  <c r="CB40"/>
  <c r="CC40" s="1"/>
  <c r="CE40" s="1"/>
  <c r="CB24"/>
  <c r="CC24" s="1"/>
  <c r="CE24" s="1"/>
  <c r="CB27"/>
  <c r="CC27" s="1"/>
  <c r="CE27" s="1"/>
  <c r="CB10"/>
  <c r="CC10" s="1"/>
  <c r="CE10" s="1"/>
  <c r="BD33"/>
  <c r="CB16"/>
  <c r="CC16" s="1"/>
  <c r="CE16" s="1"/>
  <c r="CB12"/>
  <c r="CC12" s="1"/>
  <c r="CB18"/>
  <c r="CC18" s="1"/>
  <c r="CE18" s="1"/>
  <c r="CB8"/>
  <c r="CC8" s="1"/>
  <c r="CE8" s="1"/>
  <c r="CB7"/>
  <c r="CC7" s="1"/>
  <c r="CE7" s="1"/>
  <c r="CB15"/>
  <c r="CC15" s="1"/>
  <c r="CE15" s="1"/>
  <c r="CB25"/>
  <c r="CC25" s="1"/>
  <c r="CE25" s="1"/>
  <c r="BP28"/>
  <c r="CB32"/>
  <c r="CC32" s="1"/>
  <c r="CE32" s="1"/>
  <c r="CB37"/>
  <c r="CC37" s="1"/>
  <c r="CE37" s="1"/>
  <c r="CB35"/>
  <c r="CC35" s="1"/>
  <c r="CE35" s="1"/>
  <c r="CB41"/>
  <c r="CC41" s="1"/>
  <c r="BD41"/>
  <c r="CB38"/>
  <c r="CC38" s="1"/>
  <c r="CE38" s="1"/>
  <c r="CB21"/>
  <c r="CC21" s="1"/>
  <c r="CE21" s="1"/>
  <c r="BD45"/>
  <c r="BD37"/>
  <c r="BD29"/>
  <c r="BD20"/>
  <c r="BD12"/>
  <c r="CB30"/>
  <c r="CC30" s="1"/>
  <c r="CE30" s="1"/>
  <c r="CB13"/>
  <c r="CC13" s="1"/>
  <c r="CE13" s="1"/>
  <c r="CB39"/>
  <c r="CC39" s="1"/>
  <c r="CE39" s="1"/>
  <c r="CB23"/>
  <c r="CC23" s="1"/>
  <c r="CE23" s="1"/>
  <c r="CB6"/>
  <c r="CC6" s="1"/>
  <c r="CE6" s="1"/>
  <c r="BD49"/>
  <c r="BD35"/>
  <c r="BD18"/>
  <c r="BD48"/>
  <c r="CB31"/>
  <c r="CC31" s="1"/>
  <c r="CE31" s="1"/>
  <c r="CB14"/>
  <c r="CC14" s="1"/>
  <c r="CE14" s="1"/>
</calcChain>
</file>

<file path=xl/comments1.xml><?xml version="1.0" encoding="utf-8"?>
<comments xmlns="http://schemas.openxmlformats.org/spreadsheetml/2006/main">
  <authors>
    <author>Ramesh Kumar Sahu</author>
  </authors>
  <commentList>
    <comment ref="BQ12" authorId="0">
      <text>
        <r>
          <rPr>
            <b/>
            <sz val="9"/>
            <color indexed="81"/>
            <rFont val="Tahoma"/>
            <family val="2"/>
          </rPr>
          <t xml:space="preserve">SUP SUPPL PASS IN 2017-18
</t>
        </r>
      </text>
    </comment>
  </commentList>
</comments>
</file>

<file path=xl/sharedStrings.xml><?xml version="1.0" encoding="utf-8"?>
<sst xmlns="http://schemas.openxmlformats.org/spreadsheetml/2006/main" count="1168" uniqueCount="401">
  <si>
    <t>SN</t>
  </si>
  <si>
    <t>USER_ID</t>
  </si>
  <si>
    <t>Name of Student</t>
  </si>
  <si>
    <t>Father's Name</t>
  </si>
  <si>
    <t>Mother's Name</t>
  </si>
  <si>
    <t>DATE_OF_BIRTH</t>
  </si>
  <si>
    <t>GENDER</t>
  </si>
  <si>
    <t>CLASS</t>
  </si>
  <si>
    <t>CLASS CODE</t>
  </si>
  <si>
    <t>Password</t>
  </si>
  <si>
    <t>MED</t>
  </si>
  <si>
    <t>Village</t>
  </si>
  <si>
    <t>PO</t>
  </si>
  <si>
    <t>Teh</t>
  </si>
  <si>
    <t>Dist</t>
  </si>
  <si>
    <t>State</t>
  </si>
  <si>
    <t>Permanant Address</t>
  </si>
  <si>
    <t>Admission No</t>
  </si>
  <si>
    <t>Caste</t>
  </si>
  <si>
    <t>Cate</t>
  </si>
  <si>
    <t>PH</t>
  </si>
  <si>
    <t>Contact No</t>
  </si>
  <si>
    <t>Student</t>
  </si>
  <si>
    <t>Parent</t>
  </si>
  <si>
    <t>Aadhar No</t>
  </si>
  <si>
    <t>Date of Admission</t>
  </si>
  <si>
    <t>Roll No</t>
  </si>
  <si>
    <t>Enroll No</t>
  </si>
  <si>
    <t>Full Marks</t>
  </si>
  <si>
    <t>Obtained Marks</t>
  </si>
  <si>
    <t>Blood Group</t>
  </si>
  <si>
    <t>Class</t>
  </si>
  <si>
    <t>Sub</t>
  </si>
  <si>
    <t>Obt Marks</t>
  </si>
  <si>
    <t>%</t>
  </si>
  <si>
    <t>Details of Prev Class</t>
  </si>
  <si>
    <t>Religion</t>
  </si>
  <si>
    <t>Internal Marks</t>
  </si>
  <si>
    <t>FC Hindi</t>
  </si>
  <si>
    <t>FC Eng</t>
  </si>
  <si>
    <t>FC Env</t>
  </si>
  <si>
    <t>I</t>
  </si>
  <si>
    <t>II</t>
  </si>
  <si>
    <t>% of Marks</t>
  </si>
  <si>
    <t>Total</t>
  </si>
  <si>
    <t>Prac Marks EVS</t>
  </si>
  <si>
    <t>Fin A/c+Busi Comu</t>
  </si>
  <si>
    <t>Busi Maths+BRF</t>
  </si>
  <si>
    <t>Busi Eco+Busi Env</t>
  </si>
  <si>
    <t>Year</t>
  </si>
  <si>
    <t>B.COM-III</t>
  </si>
  <si>
    <t>009</t>
  </si>
  <si>
    <t>Corp Ac+PBM</t>
  </si>
  <si>
    <t>Cost Ac+Co Law</t>
  </si>
  <si>
    <t>Busi Stat+F Ent</t>
  </si>
  <si>
    <t>Income Tax+Aud</t>
  </si>
  <si>
    <t>Ind Tax+Mgt Ac</t>
  </si>
  <si>
    <t>FM+FMO</t>
  </si>
  <si>
    <t>BUC/15/711/052</t>
  </si>
  <si>
    <t>BUCP/14/818/068</t>
  </si>
  <si>
    <t>LOCHAN PRASAD</t>
  </si>
  <si>
    <t>MAHETTAR LAL</t>
  </si>
  <si>
    <t>DRIP KUNWAR</t>
  </si>
  <si>
    <t>B+</t>
  </si>
  <si>
    <t>M</t>
  </si>
  <si>
    <t>SANWRA</t>
  </si>
  <si>
    <t>ST</t>
  </si>
  <si>
    <t>N</t>
  </si>
  <si>
    <t>Hindu</t>
  </si>
  <si>
    <t>AMLIBHAUNA</t>
  </si>
  <si>
    <t>TAPARDA</t>
  </si>
  <si>
    <t>PUSSORE</t>
  </si>
  <si>
    <t>RAIGARH</t>
  </si>
  <si>
    <t>CG</t>
  </si>
  <si>
    <t>12TH</t>
  </si>
  <si>
    <t>COMMERCE</t>
  </si>
  <si>
    <t>BUC/15/704/108</t>
  </si>
  <si>
    <t>VISHWANATH PRADHAN</t>
  </si>
  <si>
    <t>HARIYA</t>
  </si>
  <si>
    <t>GOPIKA</t>
  </si>
  <si>
    <t>O+</t>
  </si>
  <si>
    <t>KOLTA</t>
  </si>
  <si>
    <t>OBC</t>
  </si>
  <si>
    <t>909370339287</t>
  </si>
  <si>
    <t>MAHARAJPUR</t>
  </si>
  <si>
    <t>PANCHDHAR</t>
  </si>
  <si>
    <t>BARAMKELA</t>
  </si>
  <si>
    <t>BUC/15/711/054</t>
  </si>
  <si>
    <t>BUC/15/711/055</t>
  </si>
  <si>
    <t>BUC/15/711/053</t>
  </si>
  <si>
    <t>BUC/15/711/051</t>
  </si>
  <si>
    <t>BUCP/15/818/029</t>
  </si>
  <si>
    <t>BUC/15/711/061</t>
  </si>
  <si>
    <t>BUC/15/711/057</t>
  </si>
  <si>
    <t>BUC/15/711/060</t>
  </si>
  <si>
    <t>BUC/15/711/059</t>
  </si>
  <si>
    <t>BUC/15/711/067</t>
  </si>
  <si>
    <t>BUC/15/711/065</t>
  </si>
  <si>
    <t>BUC/15/711/069</t>
  </si>
  <si>
    <t>BUC/15/711/070</t>
  </si>
  <si>
    <t>BUC/15/711/068</t>
  </si>
  <si>
    <t>BUC/15/711/071</t>
  </si>
  <si>
    <t>BUC/15/711/072</t>
  </si>
  <si>
    <t>BUC/15/711/074</t>
  </si>
  <si>
    <t>BUC/15/711/075</t>
  </si>
  <si>
    <t>BUC/15/711/078</t>
  </si>
  <si>
    <t>BUC/15/711/079</t>
  </si>
  <si>
    <t>BUC/15/711/077</t>
  </si>
  <si>
    <t>BUC/15/711/080</t>
  </si>
  <si>
    <t>BUC/15/711/081</t>
  </si>
  <si>
    <t>BUC/15/711/084</t>
  </si>
  <si>
    <t>BUC/15/711/086</t>
  </si>
  <si>
    <t>BUC/15/711/087</t>
  </si>
  <si>
    <t>BUC/15/711/085</t>
  </si>
  <si>
    <t>BUC/15/711/090</t>
  </si>
  <si>
    <t>BUCP/15/818/078</t>
  </si>
  <si>
    <t>BUC/14/711/130</t>
  </si>
  <si>
    <t>BUC/15/711/099</t>
  </si>
  <si>
    <t>BUC/15/711/096</t>
  </si>
  <si>
    <t>BUC/15/711/095</t>
  </si>
  <si>
    <t>BUC/15/711/092</t>
  </si>
  <si>
    <t>BUC/15/711/101</t>
  </si>
  <si>
    <t>BUC/15/711/098</t>
  </si>
  <si>
    <t>BUC/15/711/097</t>
  </si>
  <si>
    <t>BUC/15/711/094</t>
  </si>
  <si>
    <t>BUC/15/711/100</t>
  </si>
  <si>
    <t>BUC/15/711/093</t>
  </si>
  <si>
    <t>BUC/15/711/056</t>
  </si>
  <si>
    <t>BUC/15/711/103</t>
  </si>
  <si>
    <t>BUC/15/711/102</t>
  </si>
  <si>
    <t>BUC/15/711/104</t>
  </si>
  <si>
    <t>275211187263</t>
  </si>
  <si>
    <t>Total Marks I+II+III</t>
  </si>
  <si>
    <t>Result Status</t>
  </si>
  <si>
    <t>Pass</t>
  </si>
  <si>
    <t>Fail</t>
  </si>
  <si>
    <t>EVS</t>
  </si>
  <si>
    <t>DIV</t>
  </si>
  <si>
    <t>Annual Exam 2015-16 (First Yr)</t>
  </si>
  <si>
    <t>Annual Exam 2016-17 (II Yr)</t>
  </si>
  <si>
    <t>Annual Exam 2017-18 (III Yr)</t>
  </si>
  <si>
    <t>Result</t>
  </si>
  <si>
    <t>AJAY SAHU</t>
  </si>
  <si>
    <t>AMIT SAHU</t>
  </si>
  <si>
    <t>JEMA SAHU</t>
  </si>
  <si>
    <t>TELI</t>
  </si>
  <si>
    <t>637098606938</t>
  </si>
  <si>
    <t>BADE HARDI</t>
  </si>
  <si>
    <t>Pussore</t>
  </si>
  <si>
    <t>Raigarh</t>
  </si>
  <si>
    <t>12th</t>
  </si>
  <si>
    <t>Commerce</t>
  </si>
  <si>
    <t>ANIL</t>
  </si>
  <si>
    <t>MANOHAR</t>
  </si>
  <si>
    <t>JAPI</t>
  </si>
  <si>
    <t>350915172596</t>
  </si>
  <si>
    <t>BONDA</t>
  </si>
  <si>
    <t>CH UMARIA</t>
  </si>
  <si>
    <t>Bio Science</t>
  </si>
  <si>
    <t>ANIL KHAMHARI</t>
  </si>
  <si>
    <t>DEWANAND</t>
  </si>
  <si>
    <t>PUSHPA KHAMHARI</t>
  </si>
  <si>
    <t>891133128369</t>
  </si>
  <si>
    <t>Padigaon</t>
  </si>
  <si>
    <t>ASHISH</t>
  </si>
  <si>
    <t>JAGDISH</t>
  </si>
  <si>
    <t>ANANDINI</t>
  </si>
  <si>
    <t>858623551419</t>
  </si>
  <si>
    <t>KHAPRAPALI</t>
  </si>
  <si>
    <t>BARADOLI</t>
  </si>
  <si>
    <t xml:space="preserve">ASHOK </t>
  </si>
  <si>
    <t>LAXMAN</t>
  </si>
  <si>
    <t>RUKMANI</t>
  </si>
  <si>
    <t>GOND</t>
  </si>
  <si>
    <t>639686820908</t>
  </si>
  <si>
    <t>DEEPAK GUPTA</t>
  </si>
  <si>
    <t>SITARAM GUPTA</t>
  </si>
  <si>
    <t>SURUBALI</t>
  </si>
  <si>
    <t>889791746937</t>
  </si>
  <si>
    <t>Maths Science</t>
  </si>
  <si>
    <t>ABS</t>
  </si>
  <si>
    <t>DEEPIKA</t>
  </si>
  <si>
    <t>SACHIDANAND</t>
  </si>
  <si>
    <t>GAYATRI</t>
  </si>
  <si>
    <t>F</t>
  </si>
  <si>
    <t>548087467509</t>
  </si>
  <si>
    <t>TINMINI</t>
  </si>
  <si>
    <t>DEEPIKA SETH</t>
  </si>
  <si>
    <t>SET RAM SETH</t>
  </si>
  <si>
    <t>KAJAL SETH</t>
  </si>
  <si>
    <t>DHOBI</t>
  </si>
  <si>
    <t>Y</t>
  </si>
  <si>
    <t>850450967397</t>
  </si>
  <si>
    <t>SUTUPALI</t>
  </si>
  <si>
    <t>DIVYA SAHU</t>
  </si>
  <si>
    <t>JAYLAL SAHU</t>
  </si>
  <si>
    <t>LATA SAHU</t>
  </si>
  <si>
    <t>666541704764</t>
  </si>
  <si>
    <t>KOTMARA</t>
  </si>
  <si>
    <t>JATRI</t>
  </si>
  <si>
    <t>DURGESH</t>
  </si>
  <si>
    <t>SWAYAMBAR</t>
  </si>
  <si>
    <t>SHUKANTI</t>
  </si>
  <si>
    <t>466835794971</t>
  </si>
  <si>
    <t>JHASKETAN SAO</t>
  </si>
  <si>
    <t>PADMALOCHAN SAO</t>
  </si>
  <si>
    <t>PADMAWATI SAO</t>
  </si>
  <si>
    <t>953206427703</t>
  </si>
  <si>
    <t>BARPALI</t>
  </si>
  <si>
    <t>BADE BHANDAR</t>
  </si>
  <si>
    <t>JYOTI PRADHAN</t>
  </si>
  <si>
    <t>MAHABIR PRADHAN</t>
  </si>
  <si>
    <t>TAPASWINI PRADHAN</t>
  </si>
  <si>
    <t>904257785007</t>
  </si>
  <si>
    <t>BAGHADOLA</t>
  </si>
  <si>
    <t>KAILASH</t>
  </si>
  <si>
    <t>CHANDRIKA</t>
  </si>
  <si>
    <t>SUKANTI</t>
  </si>
  <si>
    <t>KUMHAR</t>
  </si>
  <si>
    <t>301459367102</t>
  </si>
  <si>
    <t>RAIPALI</t>
  </si>
  <si>
    <t>KAMLESH</t>
  </si>
  <si>
    <t>DURGA CHARAN</t>
  </si>
  <si>
    <t>TEEJA BAI</t>
  </si>
  <si>
    <t>RAWAT</t>
  </si>
  <si>
    <t>552326283567</t>
  </si>
  <si>
    <t>KHIRSAGAR</t>
  </si>
  <si>
    <t>DILESHWAR</t>
  </si>
  <si>
    <t>SAVITA</t>
  </si>
  <si>
    <t>326020942526</t>
  </si>
  <si>
    <t>LALIMA SAO</t>
  </si>
  <si>
    <t>MANOHAR SAO</t>
  </si>
  <si>
    <t>SHAVITRI SAO</t>
  </si>
  <si>
    <t>408785854007</t>
  </si>
  <si>
    <t>TADOLA</t>
  </si>
  <si>
    <t>MAHESH SAO</t>
  </si>
  <si>
    <t>CHAIT RAM SAO</t>
  </si>
  <si>
    <t>ANJANI SAO</t>
  </si>
  <si>
    <t>908256138677</t>
  </si>
  <si>
    <t>MITHILA CHOUHAN</t>
  </si>
  <si>
    <t>BHUKARU</t>
  </si>
  <si>
    <t>BHAGVATI</t>
  </si>
  <si>
    <t>GANDA</t>
  </si>
  <si>
    <t>SC</t>
  </si>
  <si>
    <t>574143420011</t>
  </si>
  <si>
    <t>CHHOTE HARDI</t>
  </si>
  <si>
    <t>KONDPALI</t>
  </si>
  <si>
    <t>MUKESH</t>
  </si>
  <si>
    <t>PYARI LAL</t>
  </si>
  <si>
    <t>BELMATI</t>
  </si>
  <si>
    <t>894006857865</t>
  </si>
  <si>
    <t>NAVIN KUMAR SAO</t>
  </si>
  <si>
    <t>MADHAV PRASAD SAO</t>
  </si>
  <si>
    <t>HARA BAI</t>
  </si>
  <si>
    <t>639278981012</t>
  </si>
  <si>
    <t>NEELAM MAHANA</t>
  </si>
  <si>
    <t>GOVIND GOPAL</t>
  </si>
  <si>
    <t>KASER</t>
  </si>
  <si>
    <t>704314192731</t>
  </si>
  <si>
    <t>Near Shani Mandir, Bazar Road</t>
  </si>
  <si>
    <t>NILAM SAO</t>
  </si>
  <si>
    <t>DIGRILAL SAO</t>
  </si>
  <si>
    <t>YASHODA SAO</t>
  </si>
  <si>
    <t>A+</t>
  </si>
  <si>
    <t>621297903901</t>
  </si>
  <si>
    <t>Jhulanpali</t>
  </si>
  <si>
    <t>Bade Haldi</t>
  </si>
  <si>
    <t>NIMAI CHARAN</t>
  </si>
  <si>
    <t>NRIPO</t>
  </si>
  <si>
    <t>218614785290</t>
  </si>
  <si>
    <t>KAKAIMUHAN</t>
  </si>
  <si>
    <t>ART</t>
  </si>
  <si>
    <t>PINCKY MAHANA</t>
  </si>
  <si>
    <t>ARUN MAHANA</t>
  </si>
  <si>
    <t>PUSHPA MAHANA</t>
  </si>
  <si>
    <t>AB+</t>
  </si>
  <si>
    <t>836758341060</t>
  </si>
  <si>
    <t>PRAKASH SATPATHI</t>
  </si>
  <si>
    <t>GOURISHANKAR SATAPATHI</t>
  </si>
  <si>
    <t>YAGYASENI SATPATHI</t>
  </si>
  <si>
    <t>BRAHMAN</t>
  </si>
  <si>
    <t>Gen</t>
  </si>
  <si>
    <t>416540055628</t>
  </si>
  <si>
    <t>PREETI GUPTA</t>
  </si>
  <si>
    <t>DHANESHWAR GUPTA</t>
  </si>
  <si>
    <t>LALITA GUPTA</t>
  </si>
  <si>
    <t>899279179625</t>
  </si>
  <si>
    <t>Malda</t>
  </si>
  <si>
    <t>Jhalmala</t>
  </si>
  <si>
    <t xml:space="preserve">PREMSHEELA </t>
  </si>
  <si>
    <t>NEHARU</t>
  </si>
  <si>
    <t>JAYANTI</t>
  </si>
  <si>
    <t>917613483067</t>
  </si>
  <si>
    <t>Tribhouna</t>
  </si>
  <si>
    <t>PUSHPALATA SAO</t>
  </si>
  <si>
    <t>PARSURAM SAO</t>
  </si>
  <si>
    <t>PUSHPA BAI</t>
  </si>
  <si>
    <t>769753554335</t>
  </si>
  <si>
    <t>RAGINEE</t>
  </si>
  <si>
    <t>ARJUN</t>
  </si>
  <si>
    <t>BINDU</t>
  </si>
  <si>
    <t>802026981276</t>
  </si>
  <si>
    <t>PARSAPALI</t>
  </si>
  <si>
    <t>RAJAT GUPTA</t>
  </si>
  <si>
    <t>VIPIN</t>
  </si>
  <si>
    <t>SITA GUPTA</t>
  </si>
  <si>
    <t>973425749697</t>
  </si>
  <si>
    <t>NAWAPARA (B)</t>
  </si>
  <si>
    <t>RAMESH KUMAR</t>
  </si>
  <si>
    <t>TENGNU</t>
  </si>
  <si>
    <t>MANGLI</t>
  </si>
  <si>
    <t>240490073079</t>
  </si>
  <si>
    <t xml:space="preserve">SEMRA </t>
  </si>
  <si>
    <t>SABYA</t>
  </si>
  <si>
    <t>SHYAM KUMAR</t>
  </si>
  <si>
    <t>SANDHYA</t>
  </si>
  <si>
    <t>478643047495</t>
  </si>
  <si>
    <t>SHAIL KUMAR SAO</t>
  </si>
  <si>
    <t>DATA RAM SAO</t>
  </si>
  <si>
    <t>KENWARA SAO</t>
  </si>
  <si>
    <t>933825002774</t>
  </si>
  <si>
    <t>SHIV CHARAN</t>
  </si>
  <si>
    <t>SAPAT LAL</t>
  </si>
  <si>
    <t>SATYAVATI</t>
  </si>
  <si>
    <t>687345823441</t>
  </si>
  <si>
    <t>BASANPALI</t>
  </si>
  <si>
    <t>Mahloi</t>
  </si>
  <si>
    <t>SHIV NARAYAN SIDAR</t>
  </si>
  <si>
    <t>DAKSHIN SIDAR</t>
  </si>
  <si>
    <t>LAXMI SIDAR</t>
  </si>
  <si>
    <t>396545332918</t>
  </si>
  <si>
    <t>CH.UMARIA</t>
  </si>
  <si>
    <t>SHRAVAN KUMAR BARIK</t>
  </si>
  <si>
    <t>BHARAT LAL BARIK</t>
  </si>
  <si>
    <t>LAXMI BARIK</t>
  </si>
  <si>
    <t>NAI</t>
  </si>
  <si>
    <t>959541543805</t>
  </si>
  <si>
    <t>SUMATI SIDAR</t>
  </si>
  <si>
    <t>TRILOCHAN SIDAR</t>
  </si>
  <si>
    <t>BUDHIYARIN</t>
  </si>
  <si>
    <t>562795909761</t>
  </si>
  <si>
    <t>SUNAYANA THAWAIT</t>
  </si>
  <si>
    <t>LAXMI THAWAIT</t>
  </si>
  <si>
    <t>SUNITA THAWAIT</t>
  </si>
  <si>
    <t>BARAI</t>
  </si>
  <si>
    <t>535716539671</t>
  </si>
  <si>
    <t>SORHAPATH</t>
  </si>
  <si>
    <t>SUNDAR LAL SIDAR</t>
  </si>
  <si>
    <t>SAMARU SIDAR</t>
  </si>
  <si>
    <t>ASAMATEE SIDAR</t>
  </si>
  <si>
    <t>383673103884</t>
  </si>
  <si>
    <t>SUNIL PRADHAN</t>
  </si>
  <si>
    <t>PURAN PRADHAN</t>
  </si>
  <si>
    <t>DUTIYA</t>
  </si>
  <si>
    <t>402799837132</t>
  </si>
  <si>
    <t>THAKURPALI</t>
  </si>
  <si>
    <t>SWAPNIL</t>
  </si>
  <si>
    <t>RAM</t>
  </si>
  <si>
    <t>MANJUSHA</t>
  </si>
  <si>
    <t>979987313808</t>
  </si>
  <si>
    <t>JAGANNATH MANDIR MARG</t>
  </si>
  <si>
    <t>VED PRAKASH PRADHAN</t>
  </si>
  <si>
    <t>RAM PRASAD PRADHAN</t>
  </si>
  <si>
    <t>SAVITRI PRADHAN</t>
  </si>
  <si>
    <t>257613588049</t>
  </si>
  <si>
    <t>CHHINCH</t>
  </si>
  <si>
    <t>VEENA MEHAR</t>
  </si>
  <si>
    <t>MURLIDHAR MEHAR</t>
  </si>
  <si>
    <t>JANNI MEHAR</t>
  </si>
  <si>
    <t>BHOLIA</t>
  </si>
  <si>
    <t>296771851324</t>
  </si>
  <si>
    <t>VIJETA MEHAR</t>
  </si>
  <si>
    <t>KARTIKESHWAR</t>
  </si>
  <si>
    <t>KUNTALA</t>
  </si>
  <si>
    <t>278758760222</t>
  </si>
  <si>
    <t xml:space="preserve">YOGESH </t>
  </si>
  <si>
    <t>PUNIRAM</t>
  </si>
  <si>
    <t>NAND KUMARI</t>
  </si>
  <si>
    <t>568184802602</t>
  </si>
  <si>
    <t>CHIKHLI</t>
  </si>
  <si>
    <t>% Marks</t>
  </si>
  <si>
    <t>O/PASS</t>
  </si>
  <si>
    <t>PASS</t>
  </si>
  <si>
    <t>S/PASS</t>
  </si>
  <si>
    <t>S/SUPP/PASS</t>
  </si>
  <si>
    <t>P/R/PASS</t>
  </si>
  <si>
    <t>B.Com-III</t>
  </si>
  <si>
    <t>BUC/14/711/139</t>
  </si>
  <si>
    <t>SUDAMA PRADHAN</t>
  </si>
  <si>
    <t>RAMESH PRADHAN</t>
  </si>
  <si>
    <t>KUMARI PRADHAN</t>
  </si>
  <si>
    <t>Gotma</t>
  </si>
  <si>
    <t>Kotasura</t>
  </si>
  <si>
    <t>HINDI</t>
  </si>
  <si>
    <t>Arts</t>
  </si>
  <si>
    <t>S/R/SUPP/PASS</t>
  </si>
  <si>
    <t xml:space="preserve">SUP SUPPLEMENTARY </t>
  </si>
  <si>
    <t>F/R/FAIL</t>
  </si>
  <si>
    <t>S/R/PASS</t>
  </si>
  <si>
    <t>F/R/S/PASS</t>
  </si>
  <si>
    <t>Mail ID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</si>
</sst>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%"/>
  </numFmts>
  <fonts count="4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Fill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shrinkToFit="1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 shrinkToFit="1"/>
    </xf>
    <xf numFmtId="49" fontId="0" fillId="0" borderId="0" xfId="0" applyNumberForma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9" fontId="0" fillId="0" borderId="1" xfId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shrinkToFit="1"/>
    </xf>
    <xf numFmtId="164" fontId="0" fillId="0" borderId="0" xfId="0" applyNumberFormat="1" applyFill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shrinkToFit="1"/>
    </xf>
    <xf numFmtId="0" fontId="0" fillId="0" borderId="0" xfId="0" applyFill="1" applyAlignment="1" applyProtection="1">
      <alignment horizontal="center" shrinkToFit="1"/>
    </xf>
    <xf numFmtId="0" fontId="2" fillId="0" borderId="1" xfId="0" applyFont="1" applyFill="1" applyBorder="1" applyAlignment="1" applyProtection="1">
      <alignment shrinkToFit="1"/>
    </xf>
    <xf numFmtId="49" fontId="0" fillId="0" borderId="1" xfId="0" applyNumberFormat="1" applyFill="1" applyBorder="1" applyAlignment="1" applyProtection="1">
      <alignment horizontal="center" shrinkToFit="1"/>
    </xf>
    <xf numFmtId="49" fontId="0" fillId="0" borderId="0" xfId="0" applyNumberFormat="1" applyFill="1" applyAlignment="1" applyProtection="1">
      <alignment horizontal="center" shrinkToFit="1"/>
    </xf>
    <xf numFmtId="49" fontId="2" fillId="0" borderId="1" xfId="0" applyNumberFormat="1" applyFont="1" applyFill="1" applyBorder="1" applyAlignment="1" applyProtection="1">
      <alignment horizontal="center" shrinkToFit="1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wrapText="1" shrinkToFit="1"/>
    </xf>
    <xf numFmtId="0" fontId="0" fillId="0" borderId="0" xfId="0" applyFill="1" applyAlignment="1" applyProtection="1">
      <alignment horizontal="center" wrapText="1"/>
    </xf>
    <xf numFmtId="165" fontId="0" fillId="0" borderId="1" xfId="1" applyNumberFormat="1" applyFont="1" applyFill="1" applyBorder="1" applyAlignment="1" applyProtection="1">
      <alignment horizontal="center" shrinkToFit="1"/>
    </xf>
    <xf numFmtId="0" fontId="0" fillId="2" borderId="1" xfId="0" applyFill="1" applyBorder="1" applyAlignment="1" applyProtection="1">
      <alignment horizontal="center"/>
    </xf>
    <xf numFmtId="9" fontId="2" fillId="0" borderId="1" xfId="1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left"/>
    </xf>
    <xf numFmtId="9" fontId="0" fillId="0" borderId="1" xfId="1" applyFont="1" applyFill="1" applyBorder="1" applyAlignment="1" applyProtection="1">
      <alignment horizontal="center" shrinkToFit="1"/>
    </xf>
    <xf numFmtId="14" fontId="0" fillId="0" borderId="1" xfId="0" applyNumberForma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7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shrinkToFit="1"/>
    </xf>
    <xf numFmtId="49" fontId="1" fillId="0" borderId="7" xfId="0" applyNumberFormat="1" applyFont="1" applyFill="1" applyBorder="1" applyAlignment="1" applyProtection="1">
      <alignment horizontal="center" vertical="center" shrinkToFit="1"/>
    </xf>
    <xf numFmtId="49" fontId="1" fillId="0" borderId="3" xfId="0" applyNumberFormat="1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ollege%20data%20e%20drive/STUDENT%20PROFILE/Master%20Data/2016-17/2016-17%20B%20Com%20-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.Com-II 2016-17"/>
    </sheetNames>
    <sheetDataSet>
      <sheetData sheetId="0">
        <row r="5">
          <cell r="D5" t="str">
            <v>BUC/15/711/052</v>
          </cell>
          <cell r="E5">
            <v>0</v>
          </cell>
          <cell r="F5">
            <v>0</v>
          </cell>
          <cell r="G5" t="str">
            <v>AJAY SAHU</v>
          </cell>
          <cell r="H5" t="str">
            <v>AMIT SAHU</v>
          </cell>
          <cell r="I5" t="str">
            <v>JEMA SAHU</v>
          </cell>
          <cell r="J5">
            <v>35596</v>
          </cell>
          <cell r="K5">
            <v>0</v>
          </cell>
          <cell r="L5" t="str">
            <v>M</v>
          </cell>
          <cell r="M5" t="str">
            <v>TELI</v>
          </cell>
          <cell r="N5" t="str">
            <v>OBC</v>
          </cell>
          <cell r="O5" t="str">
            <v>N</v>
          </cell>
          <cell r="P5" t="str">
            <v>Hindu</v>
          </cell>
          <cell r="Q5">
            <v>8085144729</v>
          </cell>
          <cell r="R5">
            <v>0</v>
          </cell>
          <cell r="S5" t="str">
            <v>637098606938</v>
          </cell>
          <cell r="T5" t="str">
            <v>BADE HARDI</v>
          </cell>
          <cell r="U5" t="str">
            <v>BADE HARDI</v>
          </cell>
          <cell r="V5" t="str">
            <v>Pussore</v>
          </cell>
          <cell r="W5" t="str">
            <v>Raigarh</v>
          </cell>
          <cell r="X5" t="str">
            <v>CG</v>
          </cell>
          <cell r="Y5">
            <v>0</v>
          </cell>
          <cell r="Z5">
            <v>42591</v>
          </cell>
          <cell r="AA5">
            <v>0</v>
          </cell>
          <cell r="AB5">
            <v>0</v>
          </cell>
          <cell r="AC5" t="str">
            <v>12th</v>
          </cell>
          <cell r="AD5" t="str">
            <v>Commerce</v>
          </cell>
          <cell r="AE5">
            <v>2015</v>
          </cell>
          <cell r="AF5">
            <v>500</v>
          </cell>
          <cell r="AG5">
            <v>301</v>
          </cell>
          <cell r="AH5">
            <v>0.60199999999999998</v>
          </cell>
          <cell r="AR5">
            <v>7711052</v>
          </cell>
          <cell r="AS5">
            <v>47</v>
          </cell>
          <cell r="AT5">
            <v>50</v>
          </cell>
          <cell r="AU5">
            <v>18</v>
          </cell>
          <cell r="AV5">
            <v>45</v>
          </cell>
          <cell r="AW5">
            <v>40</v>
          </cell>
          <cell r="AX5">
            <v>35</v>
          </cell>
          <cell r="AY5">
            <v>39</v>
          </cell>
          <cell r="AZ5">
            <v>25</v>
          </cell>
          <cell r="BA5">
            <v>44</v>
          </cell>
          <cell r="BB5">
            <v>325</v>
          </cell>
          <cell r="BC5">
            <v>20</v>
          </cell>
          <cell r="BD5">
            <v>0.54166666666666663</v>
          </cell>
          <cell r="BF5">
            <v>81771110001</v>
          </cell>
          <cell r="BG5">
            <v>38</v>
          </cell>
          <cell r="BH5">
            <v>32</v>
          </cell>
          <cell r="BI5">
            <v>25</v>
          </cell>
          <cell r="BJ5">
            <v>44</v>
          </cell>
          <cell r="BK5">
            <v>42</v>
          </cell>
          <cell r="BL5">
            <v>47</v>
          </cell>
          <cell r="BM5">
            <v>46</v>
          </cell>
          <cell r="BN5">
            <v>47</v>
          </cell>
          <cell r="BO5">
            <v>321</v>
          </cell>
          <cell r="BP5">
            <v>0.53500000000000003</v>
          </cell>
        </row>
        <row r="6">
          <cell r="D6" t="str">
            <v>BUC/15/711/054</v>
          </cell>
          <cell r="E6">
            <v>0</v>
          </cell>
          <cell r="F6">
            <v>0</v>
          </cell>
          <cell r="G6" t="str">
            <v>ANIL</v>
          </cell>
          <cell r="H6" t="str">
            <v>MANOHAR</v>
          </cell>
          <cell r="I6" t="str">
            <v>JAPI</v>
          </cell>
          <cell r="J6">
            <v>35156</v>
          </cell>
          <cell r="K6">
            <v>0</v>
          </cell>
          <cell r="L6" t="str">
            <v>M</v>
          </cell>
          <cell r="M6" t="str">
            <v>KOLTA</v>
          </cell>
          <cell r="N6" t="str">
            <v>OBC</v>
          </cell>
          <cell r="O6" t="str">
            <v>N</v>
          </cell>
          <cell r="P6" t="str">
            <v>Hindu</v>
          </cell>
          <cell r="Q6">
            <v>9575321169</v>
          </cell>
          <cell r="R6">
            <v>0</v>
          </cell>
          <cell r="S6" t="str">
            <v>350915172596</v>
          </cell>
          <cell r="T6" t="str">
            <v>BONDA</v>
          </cell>
          <cell r="U6" t="str">
            <v>CH UMARIA</v>
          </cell>
          <cell r="V6" t="str">
            <v>Pussore</v>
          </cell>
          <cell r="W6" t="str">
            <v>Raigarh</v>
          </cell>
          <cell r="X6" t="str">
            <v>CG</v>
          </cell>
          <cell r="Y6">
            <v>0</v>
          </cell>
          <cell r="Z6">
            <v>42591</v>
          </cell>
          <cell r="AA6">
            <v>0</v>
          </cell>
          <cell r="AB6">
            <v>0</v>
          </cell>
          <cell r="AC6" t="str">
            <v>12th</v>
          </cell>
          <cell r="AD6" t="str">
            <v>Bio Science</v>
          </cell>
          <cell r="AE6">
            <v>2015</v>
          </cell>
          <cell r="AF6">
            <v>500</v>
          </cell>
          <cell r="AG6">
            <v>214</v>
          </cell>
          <cell r="AH6">
            <v>0.42799999999999999</v>
          </cell>
          <cell r="AR6">
            <v>7711054</v>
          </cell>
          <cell r="AS6">
            <v>39</v>
          </cell>
          <cell r="AT6">
            <v>41</v>
          </cell>
          <cell r="AU6">
            <v>19</v>
          </cell>
          <cell r="AV6">
            <v>15</v>
          </cell>
          <cell r="AW6">
            <v>30</v>
          </cell>
          <cell r="AX6">
            <v>40</v>
          </cell>
          <cell r="AY6">
            <v>36</v>
          </cell>
          <cell r="AZ6">
            <v>34</v>
          </cell>
          <cell r="BA6">
            <v>36</v>
          </cell>
          <cell r="BB6">
            <v>271</v>
          </cell>
          <cell r="BC6">
            <v>19</v>
          </cell>
          <cell r="BD6">
            <v>0.45166666666666666</v>
          </cell>
          <cell r="BF6">
            <v>81771110002</v>
          </cell>
          <cell r="BG6">
            <v>38</v>
          </cell>
          <cell r="BH6">
            <v>26</v>
          </cell>
          <cell r="BI6">
            <v>20</v>
          </cell>
          <cell r="BJ6">
            <v>33</v>
          </cell>
          <cell r="BK6">
            <v>25</v>
          </cell>
          <cell r="BL6">
            <v>49</v>
          </cell>
          <cell r="BM6">
            <v>34</v>
          </cell>
          <cell r="BN6">
            <v>35</v>
          </cell>
          <cell r="BO6">
            <v>260</v>
          </cell>
          <cell r="BP6">
            <v>0.43333333333333335</v>
          </cell>
        </row>
        <row r="7">
          <cell r="D7" t="str">
            <v>BUC/15/711/055</v>
          </cell>
          <cell r="E7">
            <v>0</v>
          </cell>
          <cell r="F7">
            <v>0</v>
          </cell>
          <cell r="G7" t="str">
            <v>ANIL KHAMHARI</v>
          </cell>
          <cell r="H7" t="str">
            <v>DEWANAND</v>
          </cell>
          <cell r="I7" t="str">
            <v>PUSHPA KHAMHARI</v>
          </cell>
          <cell r="J7">
            <v>35419</v>
          </cell>
          <cell r="K7">
            <v>0</v>
          </cell>
          <cell r="L7" t="str">
            <v>M</v>
          </cell>
          <cell r="M7" t="str">
            <v>KOLTA</v>
          </cell>
          <cell r="N7" t="str">
            <v>OBC</v>
          </cell>
          <cell r="O7" t="str">
            <v>N</v>
          </cell>
          <cell r="P7" t="str">
            <v>Hindu</v>
          </cell>
          <cell r="Q7">
            <v>9589147022</v>
          </cell>
          <cell r="R7">
            <v>0</v>
          </cell>
          <cell r="S7" t="str">
            <v>891133128369</v>
          </cell>
          <cell r="T7" t="str">
            <v>Padigaon</v>
          </cell>
          <cell r="U7" t="str">
            <v>Padigaon</v>
          </cell>
          <cell r="V7" t="str">
            <v>Pussore</v>
          </cell>
          <cell r="W7" t="str">
            <v>Raigarh</v>
          </cell>
          <cell r="X7" t="str">
            <v>CG</v>
          </cell>
          <cell r="Y7">
            <v>0</v>
          </cell>
          <cell r="Z7">
            <v>42591</v>
          </cell>
          <cell r="AA7">
            <v>0</v>
          </cell>
          <cell r="AB7">
            <v>0</v>
          </cell>
          <cell r="AC7" t="str">
            <v>12th</v>
          </cell>
          <cell r="AD7" t="str">
            <v>Commerce</v>
          </cell>
          <cell r="AE7">
            <v>2015</v>
          </cell>
          <cell r="AF7">
            <v>500</v>
          </cell>
          <cell r="AG7">
            <v>282</v>
          </cell>
          <cell r="AH7">
            <v>0.56399999999999995</v>
          </cell>
          <cell r="AR7">
            <v>7711055</v>
          </cell>
          <cell r="AS7">
            <v>39</v>
          </cell>
          <cell r="AT7">
            <v>41</v>
          </cell>
          <cell r="AU7">
            <v>18</v>
          </cell>
          <cell r="AV7">
            <v>40</v>
          </cell>
          <cell r="AW7">
            <v>34</v>
          </cell>
          <cell r="AX7">
            <v>25</v>
          </cell>
          <cell r="AY7">
            <v>32</v>
          </cell>
          <cell r="AZ7">
            <v>29</v>
          </cell>
          <cell r="BA7">
            <v>33</v>
          </cell>
          <cell r="BB7">
            <v>273</v>
          </cell>
          <cell r="BC7">
            <v>17</v>
          </cell>
          <cell r="BD7">
            <v>0.45500000000000002</v>
          </cell>
          <cell r="BF7">
            <v>81771110003</v>
          </cell>
          <cell r="BG7">
            <v>31</v>
          </cell>
          <cell r="BH7" t="str">
            <v>*12</v>
          </cell>
          <cell r="BI7">
            <v>21</v>
          </cell>
          <cell r="BJ7">
            <v>33</v>
          </cell>
          <cell r="BK7">
            <v>28</v>
          </cell>
          <cell r="BL7">
            <v>52</v>
          </cell>
          <cell r="BM7">
            <v>27</v>
          </cell>
          <cell r="BN7">
            <v>33</v>
          </cell>
          <cell r="BO7" t="e">
            <v>#VALUE!</v>
          </cell>
          <cell r="BP7" t="e">
            <v>#VALUE!</v>
          </cell>
        </row>
        <row r="8">
          <cell r="D8" t="str">
            <v>BUCP/15/818/014</v>
          </cell>
          <cell r="G8" t="str">
            <v>ANUDRA KUMAR</v>
          </cell>
          <cell r="H8" t="str">
            <v>KRISHNA</v>
          </cell>
          <cell r="I8" t="str">
            <v>BEDMATI</v>
          </cell>
          <cell r="J8">
            <v>34613</v>
          </cell>
          <cell r="K8" t="str">
            <v>B+</v>
          </cell>
          <cell r="L8" t="str">
            <v>M</v>
          </cell>
          <cell r="M8" t="str">
            <v>RAWAT</v>
          </cell>
          <cell r="N8" t="str">
            <v>OBC</v>
          </cell>
          <cell r="O8" t="str">
            <v>N</v>
          </cell>
          <cell r="P8" t="str">
            <v>Hindu</v>
          </cell>
          <cell r="Q8">
            <v>9827801074</v>
          </cell>
          <cell r="S8" t="str">
            <v>229309176820</v>
          </cell>
          <cell r="T8" t="str">
            <v>THENGAGUDI</v>
          </cell>
          <cell r="U8" t="str">
            <v>BUNGA</v>
          </cell>
          <cell r="V8" t="str">
            <v>Pussore</v>
          </cell>
          <cell r="W8" t="str">
            <v>Raigarh</v>
          </cell>
          <cell r="X8" t="str">
            <v>CG</v>
          </cell>
          <cell r="Z8">
            <v>42591</v>
          </cell>
          <cell r="AC8" t="str">
            <v>12th</v>
          </cell>
          <cell r="AD8" t="str">
            <v>Commerce</v>
          </cell>
          <cell r="AE8">
            <v>2014</v>
          </cell>
          <cell r="AF8">
            <v>500</v>
          </cell>
          <cell r="AG8">
            <v>269</v>
          </cell>
          <cell r="AH8">
            <v>0.53800000000000003</v>
          </cell>
          <cell r="AR8">
            <v>7818014</v>
          </cell>
          <cell r="AS8">
            <v>45</v>
          </cell>
          <cell r="AT8">
            <v>26</v>
          </cell>
          <cell r="AU8">
            <v>44</v>
          </cell>
          <cell r="AV8">
            <v>48</v>
          </cell>
          <cell r="AW8">
            <v>31</v>
          </cell>
          <cell r="AX8">
            <v>30</v>
          </cell>
          <cell r="AY8">
            <v>18</v>
          </cell>
          <cell r="AZ8">
            <v>26</v>
          </cell>
          <cell r="BA8">
            <v>42</v>
          </cell>
          <cell r="BB8">
            <v>266</v>
          </cell>
          <cell r="BC8">
            <v>17</v>
          </cell>
          <cell r="BD8">
            <v>0.44333333333333336</v>
          </cell>
          <cell r="BO8">
            <v>0</v>
          </cell>
          <cell r="BP8">
            <v>0</v>
          </cell>
        </row>
        <row r="9">
          <cell r="D9" t="str">
            <v>BUC/14/711/105</v>
          </cell>
          <cell r="G9" t="str">
            <v>ARUN KUMAR MALAKAR</v>
          </cell>
          <cell r="H9" t="str">
            <v>GHURAU RAM</v>
          </cell>
          <cell r="I9" t="str">
            <v>KAMLA</v>
          </cell>
          <cell r="J9">
            <v>35006</v>
          </cell>
          <cell r="L9" t="str">
            <v>M</v>
          </cell>
          <cell r="M9" t="str">
            <v>MALI</v>
          </cell>
          <cell r="N9" t="str">
            <v>OBC</v>
          </cell>
          <cell r="O9" t="str">
            <v>N</v>
          </cell>
          <cell r="P9" t="str">
            <v>Hindu</v>
          </cell>
          <cell r="Q9">
            <v>7024809200</v>
          </cell>
          <cell r="S9" t="str">
            <v>852855065549</v>
          </cell>
          <cell r="T9" t="str">
            <v xml:space="preserve">SEMRA </v>
          </cell>
          <cell r="U9" t="str">
            <v>JATRI</v>
          </cell>
          <cell r="V9" t="str">
            <v>Pussore</v>
          </cell>
          <cell r="W9" t="str">
            <v>Raigarh</v>
          </cell>
          <cell r="X9" t="str">
            <v>CG</v>
          </cell>
          <cell r="Z9">
            <v>42591</v>
          </cell>
          <cell r="AC9" t="str">
            <v>12TH</v>
          </cell>
          <cell r="AD9" t="str">
            <v>Commerce</v>
          </cell>
          <cell r="AE9">
            <v>2014</v>
          </cell>
          <cell r="AF9">
            <v>500</v>
          </cell>
          <cell r="AG9">
            <v>195</v>
          </cell>
          <cell r="AH9">
            <v>0.39</v>
          </cell>
          <cell r="AR9">
            <v>7818016</v>
          </cell>
          <cell r="AS9">
            <v>26</v>
          </cell>
          <cell r="AT9">
            <v>26</v>
          </cell>
          <cell r="AU9" t="str">
            <v>ABS</v>
          </cell>
          <cell r="AV9">
            <v>45</v>
          </cell>
          <cell r="AW9">
            <v>32</v>
          </cell>
          <cell r="AX9">
            <v>35</v>
          </cell>
          <cell r="AY9">
            <v>20</v>
          </cell>
          <cell r="AZ9">
            <v>25</v>
          </cell>
          <cell r="BA9">
            <v>37</v>
          </cell>
          <cell r="BB9">
            <v>246</v>
          </cell>
          <cell r="BC9">
            <v>15</v>
          </cell>
          <cell r="BD9">
            <v>0.41</v>
          </cell>
          <cell r="BO9">
            <v>0</v>
          </cell>
          <cell r="BP9">
            <v>0</v>
          </cell>
        </row>
        <row r="10">
          <cell r="D10" t="str">
            <v>BUC/15/711/053</v>
          </cell>
          <cell r="E10">
            <v>0</v>
          </cell>
          <cell r="F10">
            <v>0</v>
          </cell>
          <cell r="G10" t="str">
            <v>ASHISH</v>
          </cell>
          <cell r="H10" t="str">
            <v>JAGDISH</v>
          </cell>
          <cell r="I10" t="str">
            <v>ANANDINI</v>
          </cell>
          <cell r="J10">
            <v>35626</v>
          </cell>
          <cell r="K10">
            <v>0</v>
          </cell>
          <cell r="L10" t="str">
            <v>M</v>
          </cell>
          <cell r="M10" t="str">
            <v>KOLTA</v>
          </cell>
          <cell r="N10" t="str">
            <v>OBC</v>
          </cell>
          <cell r="O10" t="str">
            <v>N</v>
          </cell>
          <cell r="P10" t="str">
            <v>Hindu</v>
          </cell>
          <cell r="Q10">
            <v>7694934937</v>
          </cell>
          <cell r="R10">
            <v>0</v>
          </cell>
          <cell r="S10" t="str">
            <v>858623551419</v>
          </cell>
          <cell r="T10" t="str">
            <v>KHAPRAPALI</v>
          </cell>
          <cell r="U10" t="str">
            <v>BARADOLI</v>
          </cell>
          <cell r="V10" t="str">
            <v>Pussore</v>
          </cell>
          <cell r="W10" t="str">
            <v>Raigarh</v>
          </cell>
          <cell r="X10" t="str">
            <v>CG</v>
          </cell>
          <cell r="Y10">
            <v>0</v>
          </cell>
          <cell r="Z10">
            <v>42591</v>
          </cell>
          <cell r="AA10">
            <v>0</v>
          </cell>
          <cell r="AB10">
            <v>0</v>
          </cell>
          <cell r="AC10" t="str">
            <v>12th</v>
          </cell>
          <cell r="AD10" t="str">
            <v>Commerce</v>
          </cell>
          <cell r="AE10">
            <v>2015</v>
          </cell>
          <cell r="AF10">
            <v>500</v>
          </cell>
          <cell r="AG10">
            <v>272</v>
          </cell>
          <cell r="AH10">
            <v>0.54400000000000004</v>
          </cell>
          <cell r="AR10">
            <v>7711053</v>
          </cell>
          <cell r="AS10">
            <v>41</v>
          </cell>
          <cell r="AT10">
            <v>45</v>
          </cell>
          <cell r="AU10">
            <v>26</v>
          </cell>
          <cell r="AV10">
            <v>53</v>
          </cell>
          <cell r="AW10">
            <v>36</v>
          </cell>
          <cell r="AX10">
            <v>27</v>
          </cell>
          <cell r="AY10">
            <v>27</v>
          </cell>
          <cell r="AZ10">
            <v>34</v>
          </cell>
          <cell r="BA10">
            <v>25</v>
          </cell>
          <cell r="BB10">
            <v>288</v>
          </cell>
          <cell r="BC10">
            <v>23</v>
          </cell>
          <cell r="BD10">
            <v>0.48</v>
          </cell>
          <cell r="BF10">
            <v>81771110006</v>
          </cell>
          <cell r="BG10">
            <v>40</v>
          </cell>
          <cell r="BH10" t="str">
            <v>*21</v>
          </cell>
          <cell r="BI10">
            <v>29</v>
          </cell>
          <cell r="BJ10">
            <v>35</v>
          </cell>
          <cell r="BK10">
            <v>50</v>
          </cell>
          <cell r="BL10">
            <v>43</v>
          </cell>
          <cell r="BM10">
            <v>18</v>
          </cell>
          <cell r="BN10">
            <v>34</v>
          </cell>
          <cell r="BO10" t="e">
            <v>#VALUE!</v>
          </cell>
          <cell r="BP10" t="e">
            <v>#VALUE!</v>
          </cell>
        </row>
        <row r="11">
          <cell r="D11" t="str">
            <v>BUC/15/711/051</v>
          </cell>
          <cell r="E11">
            <v>0</v>
          </cell>
          <cell r="F11">
            <v>0</v>
          </cell>
          <cell r="G11" t="str">
            <v xml:space="preserve">ASHOK </v>
          </cell>
          <cell r="H11" t="str">
            <v>LAXMAN</v>
          </cell>
          <cell r="I11" t="str">
            <v>RUKMANI</v>
          </cell>
          <cell r="J11">
            <v>35160</v>
          </cell>
          <cell r="K11">
            <v>0</v>
          </cell>
          <cell r="L11" t="str">
            <v>M</v>
          </cell>
          <cell r="M11" t="str">
            <v>GOND</v>
          </cell>
          <cell r="N11" t="str">
            <v>ST</v>
          </cell>
          <cell r="O11" t="str">
            <v>N</v>
          </cell>
          <cell r="P11" t="str">
            <v>Hindu</v>
          </cell>
          <cell r="Q11">
            <v>9926971227</v>
          </cell>
          <cell r="R11">
            <v>0</v>
          </cell>
          <cell r="S11" t="str">
            <v>639686820908</v>
          </cell>
          <cell r="T11" t="str">
            <v>BONDA</v>
          </cell>
          <cell r="U11" t="str">
            <v>CH UMARIA</v>
          </cell>
          <cell r="V11" t="str">
            <v>Pussore</v>
          </cell>
          <cell r="W11" t="str">
            <v>Raigarh</v>
          </cell>
          <cell r="X11" t="str">
            <v>CG</v>
          </cell>
          <cell r="Y11">
            <v>0</v>
          </cell>
          <cell r="Z11">
            <v>42591</v>
          </cell>
          <cell r="AA11">
            <v>0</v>
          </cell>
          <cell r="AB11">
            <v>0</v>
          </cell>
          <cell r="AC11" t="str">
            <v>12th</v>
          </cell>
          <cell r="AD11" t="str">
            <v>Commerce</v>
          </cell>
          <cell r="AE11">
            <v>2015</v>
          </cell>
          <cell r="AF11">
            <v>500</v>
          </cell>
          <cell r="AG11">
            <v>215</v>
          </cell>
          <cell r="AH11">
            <v>0.43</v>
          </cell>
          <cell r="AR11">
            <v>7711051</v>
          </cell>
          <cell r="AS11">
            <v>41</v>
          </cell>
          <cell r="AT11">
            <v>34</v>
          </cell>
          <cell r="AU11">
            <v>17</v>
          </cell>
          <cell r="AV11">
            <v>31</v>
          </cell>
          <cell r="AW11">
            <v>31</v>
          </cell>
          <cell r="AX11">
            <v>25</v>
          </cell>
          <cell r="AY11">
            <v>28</v>
          </cell>
          <cell r="AZ11">
            <v>26</v>
          </cell>
          <cell r="BA11">
            <v>20</v>
          </cell>
          <cell r="BB11">
            <v>236</v>
          </cell>
          <cell r="BC11">
            <v>16</v>
          </cell>
          <cell r="BD11">
            <v>0.39333333333333331</v>
          </cell>
          <cell r="BF11">
            <v>81771110007</v>
          </cell>
          <cell r="BG11">
            <v>33</v>
          </cell>
          <cell r="BH11" t="str">
            <v>*15</v>
          </cell>
          <cell r="BI11">
            <v>17</v>
          </cell>
          <cell r="BJ11">
            <v>38</v>
          </cell>
          <cell r="BK11">
            <v>50</v>
          </cell>
          <cell r="BL11">
            <v>36</v>
          </cell>
          <cell r="BM11">
            <v>26</v>
          </cell>
          <cell r="BN11">
            <v>26</v>
          </cell>
          <cell r="BO11" t="e">
            <v>#VALUE!</v>
          </cell>
          <cell r="BP11" t="e">
            <v>#VALUE!</v>
          </cell>
        </row>
        <row r="12">
          <cell r="D12" t="str">
            <v>BUCP/15/818/029</v>
          </cell>
          <cell r="G12" t="str">
            <v>DEEPAK GUPTA</v>
          </cell>
          <cell r="H12" t="str">
            <v>SITARAM GUPTA</v>
          </cell>
          <cell r="I12" t="str">
            <v>SURUBALI</v>
          </cell>
          <cell r="J12">
            <v>34209</v>
          </cell>
          <cell r="L12" t="str">
            <v>M</v>
          </cell>
          <cell r="M12" t="str">
            <v>KOLTA</v>
          </cell>
          <cell r="N12" t="str">
            <v>OBC</v>
          </cell>
          <cell r="O12" t="str">
            <v>N</v>
          </cell>
          <cell r="P12" t="str">
            <v>Hindu</v>
          </cell>
          <cell r="Q12">
            <v>7746009802</v>
          </cell>
          <cell r="S12" t="str">
            <v>889791746937</v>
          </cell>
          <cell r="T12" t="str">
            <v>Pussore</v>
          </cell>
          <cell r="U12" t="str">
            <v>Pussore</v>
          </cell>
          <cell r="V12" t="str">
            <v>Pussore</v>
          </cell>
          <cell r="W12" t="str">
            <v>Raigarh</v>
          </cell>
          <cell r="X12" t="str">
            <v>CG</v>
          </cell>
          <cell r="Z12">
            <v>42591</v>
          </cell>
          <cell r="AC12" t="str">
            <v>12th</v>
          </cell>
          <cell r="AD12" t="str">
            <v>Maths Science</v>
          </cell>
          <cell r="AE12">
            <v>2013</v>
          </cell>
          <cell r="AF12">
            <v>500</v>
          </cell>
          <cell r="AG12">
            <v>223</v>
          </cell>
          <cell r="AH12">
            <v>0.44600000000000001</v>
          </cell>
          <cell r="AR12">
            <v>7818029</v>
          </cell>
          <cell r="AS12">
            <v>34</v>
          </cell>
          <cell r="AT12">
            <v>41</v>
          </cell>
          <cell r="AU12">
            <v>39</v>
          </cell>
          <cell r="AV12">
            <v>25</v>
          </cell>
          <cell r="AW12">
            <v>32</v>
          </cell>
          <cell r="AX12">
            <v>43</v>
          </cell>
          <cell r="AY12">
            <v>17</v>
          </cell>
          <cell r="AZ12">
            <v>27</v>
          </cell>
          <cell r="BA12">
            <v>39</v>
          </cell>
          <cell r="BB12">
            <v>258</v>
          </cell>
          <cell r="BC12" t="str">
            <v>ABS</v>
          </cell>
          <cell r="BD12">
            <v>0.43</v>
          </cell>
          <cell r="BF12">
            <v>81771110008</v>
          </cell>
          <cell r="BG12">
            <v>42</v>
          </cell>
          <cell r="BH12" t="str">
            <v>*21</v>
          </cell>
          <cell r="BI12">
            <v>25</v>
          </cell>
          <cell r="BJ12">
            <v>37</v>
          </cell>
          <cell r="BK12">
            <v>28</v>
          </cell>
          <cell r="BL12">
            <v>44</v>
          </cell>
          <cell r="BM12">
            <v>30</v>
          </cell>
          <cell r="BN12">
            <v>40</v>
          </cell>
          <cell r="BO12" t="e">
            <v>#VALUE!</v>
          </cell>
          <cell r="BP12" t="e">
            <v>#VALUE!</v>
          </cell>
        </row>
        <row r="13">
          <cell r="D13" t="str">
            <v>BUC/15/711/058</v>
          </cell>
          <cell r="E13">
            <v>0</v>
          </cell>
          <cell r="F13">
            <v>0</v>
          </cell>
          <cell r="G13" t="str">
            <v>DEEPAK PATEL</v>
          </cell>
          <cell r="H13" t="str">
            <v>ROHIT PATEL</v>
          </cell>
          <cell r="I13" t="str">
            <v>KENWRA PATEL</v>
          </cell>
          <cell r="J13">
            <v>35379</v>
          </cell>
          <cell r="K13">
            <v>0</v>
          </cell>
          <cell r="L13" t="str">
            <v>M</v>
          </cell>
          <cell r="M13" t="str">
            <v>MALI</v>
          </cell>
          <cell r="N13" t="str">
            <v>OBC</v>
          </cell>
          <cell r="O13" t="str">
            <v>N</v>
          </cell>
          <cell r="P13" t="str">
            <v>Hindu</v>
          </cell>
          <cell r="Q13">
            <v>8085543075</v>
          </cell>
          <cell r="R13">
            <v>0</v>
          </cell>
          <cell r="S13" t="str">
            <v>585337190472</v>
          </cell>
          <cell r="T13" t="str">
            <v>PUTKAPURI</v>
          </cell>
          <cell r="U13" t="str">
            <v>PUTKAPURI</v>
          </cell>
          <cell r="V13" t="str">
            <v>Pussore</v>
          </cell>
          <cell r="W13" t="str">
            <v>Raigarh</v>
          </cell>
          <cell r="X13" t="str">
            <v>CG</v>
          </cell>
          <cell r="Y13">
            <v>0</v>
          </cell>
          <cell r="Z13">
            <v>42591</v>
          </cell>
          <cell r="AA13">
            <v>0</v>
          </cell>
          <cell r="AB13">
            <v>0</v>
          </cell>
          <cell r="AC13" t="str">
            <v>12th</v>
          </cell>
          <cell r="AD13" t="str">
            <v>Commerce</v>
          </cell>
          <cell r="AE13">
            <v>2015</v>
          </cell>
          <cell r="AF13">
            <v>500</v>
          </cell>
          <cell r="AG13">
            <v>266</v>
          </cell>
          <cell r="AH13">
            <v>0.53200000000000003</v>
          </cell>
          <cell r="AR13">
            <v>7711058</v>
          </cell>
          <cell r="AS13">
            <v>46</v>
          </cell>
          <cell r="AT13">
            <v>21</v>
          </cell>
          <cell r="AU13">
            <v>18</v>
          </cell>
          <cell r="AV13">
            <v>40</v>
          </cell>
          <cell r="AW13">
            <v>37</v>
          </cell>
          <cell r="AX13">
            <v>30</v>
          </cell>
          <cell r="AY13">
            <v>26</v>
          </cell>
          <cell r="AZ13">
            <v>25</v>
          </cell>
          <cell r="BA13">
            <v>32</v>
          </cell>
          <cell r="BB13">
            <v>257</v>
          </cell>
          <cell r="BC13">
            <v>16</v>
          </cell>
          <cell r="BD13">
            <v>0.42833333333333334</v>
          </cell>
          <cell r="BO13">
            <v>0</v>
          </cell>
          <cell r="BP13">
            <v>0</v>
          </cell>
        </row>
        <row r="14">
          <cell r="D14" t="str">
            <v>BUC/15/711/061</v>
          </cell>
          <cell r="E14">
            <v>0</v>
          </cell>
          <cell r="F14">
            <v>0</v>
          </cell>
          <cell r="G14" t="str">
            <v>DEEPIKA</v>
          </cell>
          <cell r="H14" t="str">
            <v>SACHIDANAND</v>
          </cell>
          <cell r="I14" t="str">
            <v>GAYATRI</v>
          </cell>
          <cell r="J14">
            <v>35205</v>
          </cell>
          <cell r="K14">
            <v>0</v>
          </cell>
          <cell r="L14" t="str">
            <v>F</v>
          </cell>
          <cell r="M14" t="str">
            <v>KOLTA</v>
          </cell>
          <cell r="N14" t="str">
            <v>OBC</v>
          </cell>
          <cell r="O14" t="str">
            <v>N</v>
          </cell>
          <cell r="P14" t="str">
            <v>Hindu</v>
          </cell>
          <cell r="Q14">
            <v>9179226337</v>
          </cell>
          <cell r="R14">
            <v>0</v>
          </cell>
          <cell r="S14" t="str">
            <v>548087467509</v>
          </cell>
          <cell r="T14" t="str">
            <v>TINMINI</v>
          </cell>
          <cell r="U14" t="str">
            <v>TINMINI</v>
          </cell>
          <cell r="V14" t="str">
            <v>Pussore</v>
          </cell>
          <cell r="W14" t="str">
            <v>Raigarh</v>
          </cell>
          <cell r="X14" t="str">
            <v>CG</v>
          </cell>
          <cell r="Y14">
            <v>0</v>
          </cell>
          <cell r="Z14">
            <v>42591</v>
          </cell>
          <cell r="AA14">
            <v>0</v>
          </cell>
          <cell r="AB14">
            <v>0</v>
          </cell>
          <cell r="AC14" t="str">
            <v>12th</v>
          </cell>
          <cell r="AD14" t="str">
            <v>Commerce</v>
          </cell>
          <cell r="AE14">
            <v>2014</v>
          </cell>
          <cell r="AF14">
            <v>500</v>
          </cell>
          <cell r="AG14">
            <v>239</v>
          </cell>
          <cell r="AH14">
            <v>0.47799999999999998</v>
          </cell>
          <cell r="AR14">
            <v>7711061</v>
          </cell>
          <cell r="AS14">
            <v>44</v>
          </cell>
          <cell r="AT14">
            <v>36</v>
          </cell>
          <cell r="AU14">
            <v>31</v>
          </cell>
          <cell r="AV14">
            <v>46</v>
          </cell>
          <cell r="AW14">
            <v>33</v>
          </cell>
          <cell r="AX14">
            <v>32</v>
          </cell>
          <cell r="AY14">
            <v>26</v>
          </cell>
          <cell r="AZ14">
            <v>25</v>
          </cell>
          <cell r="BA14">
            <v>29</v>
          </cell>
          <cell r="BB14">
            <v>271</v>
          </cell>
          <cell r="BC14" t="str">
            <v>ABS</v>
          </cell>
          <cell r="BD14">
            <v>0.45166666666666666</v>
          </cell>
          <cell r="BF14">
            <v>81771110010</v>
          </cell>
          <cell r="BG14">
            <v>33</v>
          </cell>
          <cell r="BH14" t="str">
            <v>*21</v>
          </cell>
          <cell r="BI14">
            <v>20</v>
          </cell>
          <cell r="BJ14">
            <v>38</v>
          </cell>
          <cell r="BK14">
            <v>27</v>
          </cell>
          <cell r="BL14">
            <v>49</v>
          </cell>
          <cell r="BM14">
            <v>40</v>
          </cell>
          <cell r="BN14">
            <v>40</v>
          </cell>
          <cell r="BO14" t="e">
            <v>#VALUE!</v>
          </cell>
          <cell r="BP14" t="e">
            <v>#VALUE!</v>
          </cell>
        </row>
        <row r="15">
          <cell r="D15" t="str">
            <v>BUC/15/711/057</v>
          </cell>
          <cell r="E15">
            <v>0</v>
          </cell>
          <cell r="F15">
            <v>0</v>
          </cell>
          <cell r="G15" t="str">
            <v>DEEPIKA SETH</v>
          </cell>
          <cell r="H15" t="str">
            <v>SET RAM SETH</v>
          </cell>
          <cell r="I15" t="str">
            <v>KAJAL SETH</v>
          </cell>
          <cell r="J15">
            <v>34123</v>
          </cell>
          <cell r="K15">
            <v>0</v>
          </cell>
          <cell r="L15" t="str">
            <v>F</v>
          </cell>
          <cell r="M15" t="str">
            <v>DHOBI</v>
          </cell>
          <cell r="N15" t="str">
            <v>OBC</v>
          </cell>
          <cell r="O15" t="str">
            <v>Y</v>
          </cell>
          <cell r="P15" t="str">
            <v>Hindu</v>
          </cell>
          <cell r="Q15">
            <v>9630243681</v>
          </cell>
          <cell r="R15">
            <v>0</v>
          </cell>
          <cell r="S15" t="str">
            <v>850450967397</v>
          </cell>
          <cell r="T15" t="str">
            <v>SUTUPALI</v>
          </cell>
          <cell r="U15" t="str">
            <v>Padigaon</v>
          </cell>
          <cell r="V15" t="str">
            <v>Pussore</v>
          </cell>
          <cell r="W15" t="str">
            <v>Raigarh</v>
          </cell>
          <cell r="X15" t="str">
            <v>CG</v>
          </cell>
          <cell r="Y15">
            <v>0</v>
          </cell>
          <cell r="Z15">
            <v>42591</v>
          </cell>
          <cell r="AA15">
            <v>0</v>
          </cell>
          <cell r="AB15">
            <v>0</v>
          </cell>
          <cell r="AC15" t="str">
            <v>12th</v>
          </cell>
          <cell r="AD15" t="str">
            <v>Commerce</v>
          </cell>
          <cell r="AE15">
            <v>2014</v>
          </cell>
          <cell r="AF15">
            <v>500</v>
          </cell>
          <cell r="AG15">
            <v>191</v>
          </cell>
          <cell r="AH15">
            <v>0.38200000000000001</v>
          </cell>
          <cell r="AR15">
            <v>7711057</v>
          </cell>
          <cell r="AS15">
            <v>42</v>
          </cell>
          <cell r="AT15">
            <v>26</v>
          </cell>
          <cell r="AU15">
            <v>21</v>
          </cell>
          <cell r="AV15">
            <v>44</v>
          </cell>
          <cell r="AW15">
            <v>38</v>
          </cell>
          <cell r="AX15">
            <v>26</v>
          </cell>
          <cell r="AY15">
            <v>40</v>
          </cell>
          <cell r="AZ15">
            <v>28</v>
          </cell>
          <cell r="BA15">
            <v>28</v>
          </cell>
          <cell r="BB15">
            <v>272</v>
          </cell>
          <cell r="BC15">
            <v>16</v>
          </cell>
          <cell r="BD15">
            <v>0.45333333333333331</v>
          </cell>
          <cell r="BF15">
            <v>81771110011</v>
          </cell>
          <cell r="BG15">
            <v>30</v>
          </cell>
          <cell r="BH15" t="str">
            <v>*14</v>
          </cell>
          <cell r="BI15">
            <v>25</v>
          </cell>
          <cell r="BJ15">
            <v>40</v>
          </cell>
          <cell r="BK15">
            <v>26</v>
          </cell>
          <cell r="BL15">
            <v>50</v>
          </cell>
          <cell r="BM15">
            <v>35</v>
          </cell>
          <cell r="BN15">
            <v>42</v>
          </cell>
          <cell r="BO15" t="e">
            <v>#VALUE!</v>
          </cell>
          <cell r="BP15" t="e">
            <v>#VALUE!</v>
          </cell>
        </row>
        <row r="16">
          <cell r="D16" t="str">
            <v>BUC/15/711/060</v>
          </cell>
          <cell r="E16">
            <v>0</v>
          </cell>
          <cell r="F16">
            <v>0</v>
          </cell>
          <cell r="G16" t="str">
            <v>DIVYA SAHU</v>
          </cell>
          <cell r="H16" t="str">
            <v>JAYLAL SAHU</v>
          </cell>
          <cell r="I16" t="str">
            <v>LATA SAHU</v>
          </cell>
          <cell r="J16">
            <v>35308</v>
          </cell>
          <cell r="K16">
            <v>0</v>
          </cell>
          <cell r="L16" t="str">
            <v>F</v>
          </cell>
          <cell r="M16" t="str">
            <v>TELI</v>
          </cell>
          <cell r="N16" t="str">
            <v>OBC</v>
          </cell>
          <cell r="O16" t="str">
            <v>N</v>
          </cell>
          <cell r="P16" t="str">
            <v>Hindu</v>
          </cell>
          <cell r="Q16">
            <v>9098188863</v>
          </cell>
          <cell r="R16">
            <v>0</v>
          </cell>
          <cell r="S16" t="str">
            <v>666541704764</v>
          </cell>
          <cell r="T16" t="str">
            <v>KOTMARA</v>
          </cell>
          <cell r="U16" t="str">
            <v>JATRI</v>
          </cell>
          <cell r="V16" t="str">
            <v>Pussore</v>
          </cell>
          <cell r="W16" t="str">
            <v>Raigarh</v>
          </cell>
          <cell r="X16" t="str">
            <v>CG</v>
          </cell>
          <cell r="Y16">
            <v>0</v>
          </cell>
          <cell r="Z16">
            <v>42591</v>
          </cell>
          <cell r="AA16">
            <v>0</v>
          </cell>
          <cell r="AB16">
            <v>0</v>
          </cell>
          <cell r="AC16" t="str">
            <v>12th</v>
          </cell>
          <cell r="AD16" t="str">
            <v>Maths Science</v>
          </cell>
          <cell r="AE16">
            <v>2014</v>
          </cell>
          <cell r="AF16">
            <v>500</v>
          </cell>
          <cell r="AG16">
            <v>281</v>
          </cell>
          <cell r="AH16">
            <v>0.56200000000000006</v>
          </cell>
          <cell r="AR16">
            <v>7711060</v>
          </cell>
          <cell r="AS16">
            <v>45</v>
          </cell>
          <cell r="AT16">
            <v>27</v>
          </cell>
          <cell r="AU16">
            <v>31</v>
          </cell>
          <cell r="AV16">
            <v>30</v>
          </cell>
          <cell r="AW16">
            <v>36</v>
          </cell>
          <cell r="AX16">
            <v>27</v>
          </cell>
          <cell r="AY16">
            <v>34</v>
          </cell>
          <cell r="AZ16">
            <v>31</v>
          </cell>
          <cell r="BA16">
            <v>41</v>
          </cell>
          <cell r="BB16">
            <v>271</v>
          </cell>
          <cell r="BC16">
            <v>20</v>
          </cell>
          <cell r="BD16">
            <v>0.45166666666666666</v>
          </cell>
          <cell r="BF16">
            <v>81771110012</v>
          </cell>
          <cell r="BG16">
            <v>38</v>
          </cell>
          <cell r="BH16" t="str">
            <v>*21</v>
          </cell>
          <cell r="BI16">
            <v>26</v>
          </cell>
          <cell r="BJ16">
            <v>39</v>
          </cell>
          <cell r="BK16">
            <v>34</v>
          </cell>
          <cell r="BL16">
            <v>44</v>
          </cell>
          <cell r="BM16">
            <v>43</v>
          </cell>
          <cell r="BN16">
            <v>46</v>
          </cell>
          <cell r="BO16" t="e">
            <v>#VALUE!</v>
          </cell>
          <cell r="BP16" t="e">
            <v>#VALUE!</v>
          </cell>
        </row>
        <row r="17">
          <cell r="D17" t="str">
            <v>BUC/15/711/059</v>
          </cell>
          <cell r="E17">
            <v>0</v>
          </cell>
          <cell r="F17">
            <v>0</v>
          </cell>
          <cell r="G17" t="str">
            <v>DURGESH</v>
          </cell>
          <cell r="H17" t="str">
            <v>SWAYAMBAR</v>
          </cell>
          <cell r="I17" t="str">
            <v>SHUKANTI</v>
          </cell>
          <cell r="J17">
            <v>35259</v>
          </cell>
          <cell r="K17">
            <v>0</v>
          </cell>
          <cell r="L17" t="str">
            <v>M</v>
          </cell>
          <cell r="M17" t="str">
            <v>KOLTA</v>
          </cell>
          <cell r="N17" t="str">
            <v>OBC</v>
          </cell>
          <cell r="O17" t="str">
            <v>N</v>
          </cell>
          <cell r="P17" t="str">
            <v>Hindu</v>
          </cell>
          <cell r="Q17">
            <v>7879578034</v>
          </cell>
          <cell r="R17">
            <v>0</v>
          </cell>
          <cell r="S17" t="str">
            <v>466835794971</v>
          </cell>
          <cell r="T17" t="str">
            <v>CH UMARIA</v>
          </cell>
          <cell r="U17" t="str">
            <v>CH UMARIA</v>
          </cell>
          <cell r="V17" t="str">
            <v>Pussore</v>
          </cell>
          <cell r="W17" t="str">
            <v>Raigarh</v>
          </cell>
          <cell r="X17" t="str">
            <v>CG</v>
          </cell>
          <cell r="Y17">
            <v>0</v>
          </cell>
          <cell r="Z17">
            <v>42591</v>
          </cell>
          <cell r="AA17">
            <v>0</v>
          </cell>
          <cell r="AB17">
            <v>0</v>
          </cell>
          <cell r="AC17" t="str">
            <v>12th</v>
          </cell>
          <cell r="AD17" t="str">
            <v>Commerce</v>
          </cell>
          <cell r="AE17">
            <v>2015</v>
          </cell>
          <cell r="AF17">
            <v>500</v>
          </cell>
          <cell r="AG17">
            <v>303</v>
          </cell>
          <cell r="AH17">
            <v>0.60599999999999998</v>
          </cell>
          <cell r="AR17">
            <v>7711059</v>
          </cell>
          <cell r="AS17">
            <v>46</v>
          </cell>
          <cell r="AT17">
            <v>26</v>
          </cell>
          <cell r="AU17">
            <v>23</v>
          </cell>
          <cell r="AV17">
            <v>62</v>
          </cell>
          <cell r="AW17">
            <v>30</v>
          </cell>
          <cell r="AX17">
            <v>31</v>
          </cell>
          <cell r="AY17">
            <v>33</v>
          </cell>
          <cell r="AZ17">
            <v>29</v>
          </cell>
          <cell r="BA17">
            <v>38</v>
          </cell>
          <cell r="BB17">
            <v>295</v>
          </cell>
          <cell r="BC17">
            <v>21</v>
          </cell>
          <cell r="BD17">
            <v>0.49166666666666664</v>
          </cell>
          <cell r="BF17">
            <v>81771110013</v>
          </cell>
          <cell r="BG17">
            <v>43</v>
          </cell>
          <cell r="BH17" t="str">
            <v>*15</v>
          </cell>
          <cell r="BI17">
            <v>28</v>
          </cell>
          <cell r="BJ17">
            <v>34</v>
          </cell>
          <cell r="BK17">
            <v>47</v>
          </cell>
          <cell r="BL17">
            <v>39</v>
          </cell>
          <cell r="BM17">
            <v>26</v>
          </cell>
          <cell r="BN17">
            <v>39</v>
          </cell>
          <cell r="BO17" t="e">
            <v>#VALUE!</v>
          </cell>
          <cell r="BP17" t="e">
            <v>#VALUE!</v>
          </cell>
        </row>
        <row r="18">
          <cell r="D18" t="str">
            <v>BUC/15/711/067</v>
          </cell>
          <cell r="E18">
            <v>0</v>
          </cell>
          <cell r="F18">
            <v>0</v>
          </cell>
          <cell r="G18" t="str">
            <v>JHASKETAN SAO</v>
          </cell>
          <cell r="H18" t="str">
            <v>PADMALOCHAN SAO</v>
          </cell>
          <cell r="I18" t="str">
            <v>PADMAWATI SAO</v>
          </cell>
          <cell r="J18">
            <v>35652</v>
          </cell>
          <cell r="K18">
            <v>0</v>
          </cell>
          <cell r="L18" t="str">
            <v>M</v>
          </cell>
          <cell r="M18" t="str">
            <v>TELI</v>
          </cell>
          <cell r="N18" t="str">
            <v>OBC</v>
          </cell>
          <cell r="O18" t="str">
            <v>N</v>
          </cell>
          <cell r="P18" t="str">
            <v>Hindu</v>
          </cell>
          <cell r="Q18">
            <v>8349591502</v>
          </cell>
          <cell r="R18">
            <v>0</v>
          </cell>
          <cell r="S18" t="str">
            <v>953206427703</v>
          </cell>
          <cell r="T18" t="str">
            <v>BARPALI</v>
          </cell>
          <cell r="U18" t="str">
            <v>BADE BHANDAR</v>
          </cell>
          <cell r="V18" t="str">
            <v>Pussore</v>
          </cell>
          <cell r="W18" t="str">
            <v>Raigarh</v>
          </cell>
          <cell r="X18" t="str">
            <v>CG</v>
          </cell>
          <cell r="Y18">
            <v>0</v>
          </cell>
          <cell r="Z18">
            <v>42591</v>
          </cell>
          <cell r="AA18">
            <v>0</v>
          </cell>
          <cell r="AB18">
            <v>0</v>
          </cell>
          <cell r="AC18" t="str">
            <v>12th</v>
          </cell>
          <cell r="AD18" t="str">
            <v>Commerce</v>
          </cell>
          <cell r="AE18">
            <v>2015</v>
          </cell>
          <cell r="AF18">
            <v>500</v>
          </cell>
          <cell r="AG18">
            <v>336</v>
          </cell>
          <cell r="AH18">
            <v>0.67200000000000004</v>
          </cell>
          <cell r="AR18">
            <v>7711067</v>
          </cell>
          <cell r="AS18">
            <v>49</v>
          </cell>
          <cell r="AT18">
            <v>41</v>
          </cell>
          <cell r="AU18">
            <v>35</v>
          </cell>
          <cell r="AV18">
            <v>52</v>
          </cell>
          <cell r="AW18">
            <v>41</v>
          </cell>
          <cell r="AX18">
            <v>46</v>
          </cell>
          <cell r="AY18">
            <v>35</v>
          </cell>
          <cell r="AZ18">
            <v>40</v>
          </cell>
          <cell r="BA18">
            <v>46</v>
          </cell>
          <cell r="BB18">
            <v>350</v>
          </cell>
          <cell r="BC18">
            <v>17</v>
          </cell>
          <cell r="BD18">
            <v>0.58333333333333337</v>
          </cell>
          <cell r="BF18">
            <v>81771110014</v>
          </cell>
          <cell r="BG18">
            <v>47</v>
          </cell>
          <cell r="BH18" t="str">
            <v>*9</v>
          </cell>
          <cell r="BI18">
            <v>27</v>
          </cell>
          <cell r="BJ18">
            <v>48</v>
          </cell>
          <cell r="BK18">
            <v>33</v>
          </cell>
          <cell r="BL18">
            <v>54</v>
          </cell>
          <cell r="BM18">
            <v>50</v>
          </cell>
          <cell r="BN18">
            <v>51</v>
          </cell>
          <cell r="BO18" t="e">
            <v>#VALUE!</v>
          </cell>
          <cell r="BP18" t="e">
            <v>#VALUE!</v>
          </cell>
        </row>
        <row r="19">
          <cell r="D19" t="str">
            <v>BUC/15/711/065</v>
          </cell>
          <cell r="E19">
            <v>0</v>
          </cell>
          <cell r="F19">
            <v>0</v>
          </cell>
          <cell r="G19" t="str">
            <v>JYOTI PRADHAN</v>
          </cell>
          <cell r="H19" t="str">
            <v>MAHABIR PRADHAN</v>
          </cell>
          <cell r="I19" t="str">
            <v>TAPASWINI PRADHAN</v>
          </cell>
          <cell r="J19">
            <v>35873</v>
          </cell>
          <cell r="K19">
            <v>0</v>
          </cell>
          <cell r="L19" t="str">
            <v>F</v>
          </cell>
          <cell r="M19" t="str">
            <v>KOLTA</v>
          </cell>
          <cell r="N19" t="str">
            <v>OBC</v>
          </cell>
          <cell r="O19" t="str">
            <v>N</v>
          </cell>
          <cell r="P19" t="str">
            <v>Hindu</v>
          </cell>
          <cell r="Q19">
            <v>9630870502</v>
          </cell>
          <cell r="R19">
            <v>0</v>
          </cell>
          <cell r="S19" t="str">
            <v>904257785007</v>
          </cell>
          <cell r="T19" t="str">
            <v>BAGHADOLA</v>
          </cell>
          <cell r="U19" t="str">
            <v>BAGHADOLA</v>
          </cell>
          <cell r="V19" t="str">
            <v>Pussore</v>
          </cell>
          <cell r="W19" t="str">
            <v>Raigarh</v>
          </cell>
          <cell r="X19" t="str">
            <v>CG</v>
          </cell>
          <cell r="Y19">
            <v>0</v>
          </cell>
          <cell r="Z19">
            <v>42591</v>
          </cell>
          <cell r="AA19">
            <v>0</v>
          </cell>
          <cell r="AB19">
            <v>0</v>
          </cell>
          <cell r="AC19" t="str">
            <v>12th</v>
          </cell>
          <cell r="AD19" t="str">
            <v>Bio Science</v>
          </cell>
          <cell r="AE19">
            <v>2015</v>
          </cell>
          <cell r="AF19">
            <v>500</v>
          </cell>
          <cell r="AG19">
            <v>268</v>
          </cell>
          <cell r="AH19">
            <v>0.53600000000000003</v>
          </cell>
          <cell r="AR19">
            <v>7711065</v>
          </cell>
          <cell r="AS19">
            <v>54</v>
          </cell>
          <cell r="AT19">
            <v>39</v>
          </cell>
          <cell r="AU19">
            <v>35</v>
          </cell>
          <cell r="AV19">
            <v>32</v>
          </cell>
          <cell r="AW19">
            <v>34</v>
          </cell>
          <cell r="AX19">
            <v>29</v>
          </cell>
          <cell r="AY19">
            <v>42</v>
          </cell>
          <cell r="AZ19">
            <v>38</v>
          </cell>
          <cell r="BA19">
            <v>40</v>
          </cell>
          <cell r="BB19">
            <v>308</v>
          </cell>
          <cell r="BC19">
            <v>18</v>
          </cell>
          <cell r="BD19">
            <v>0.51333333333333331</v>
          </cell>
          <cell r="BF19">
            <v>81771110015</v>
          </cell>
          <cell r="BG19">
            <v>52</v>
          </cell>
          <cell r="BH19">
            <v>27</v>
          </cell>
          <cell r="BI19">
            <v>29</v>
          </cell>
          <cell r="BJ19">
            <v>49</v>
          </cell>
          <cell r="BK19">
            <v>36</v>
          </cell>
          <cell r="BL19">
            <v>58</v>
          </cell>
          <cell r="BM19">
            <v>44</v>
          </cell>
          <cell r="BN19">
            <v>52</v>
          </cell>
          <cell r="BO19">
            <v>347</v>
          </cell>
          <cell r="BP19">
            <v>0.57833333333333337</v>
          </cell>
        </row>
        <row r="20">
          <cell r="D20" t="str">
            <v>BUC/15/711/069</v>
          </cell>
          <cell r="E20">
            <v>0</v>
          </cell>
          <cell r="F20">
            <v>0</v>
          </cell>
          <cell r="G20" t="str">
            <v>KAILASH</v>
          </cell>
          <cell r="H20" t="str">
            <v>CHANDRIKA</v>
          </cell>
          <cell r="I20" t="str">
            <v>SUKANTI</v>
          </cell>
          <cell r="J20">
            <v>35237</v>
          </cell>
          <cell r="K20">
            <v>0</v>
          </cell>
          <cell r="L20" t="str">
            <v>M</v>
          </cell>
          <cell r="M20" t="str">
            <v>KUMHAR</v>
          </cell>
          <cell r="N20" t="str">
            <v>OBC</v>
          </cell>
          <cell r="O20" t="str">
            <v>N</v>
          </cell>
          <cell r="P20" t="str">
            <v>Hindu</v>
          </cell>
          <cell r="Q20">
            <v>8462875760</v>
          </cell>
          <cell r="R20">
            <v>0</v>
          </cell>
          <cell r="S20" t="str">
            <v>301459367102</v>
          </cell>
          <cell r="T20" t="str">
            <v>RAIPALI</v>
          </cell>
          <cell r="U20" t="str">
            <v>BARADOLI</v>
          </cell>
          <cell r="V20" t="str">
            <v>Pussore</v>
          </cell>
          <cell r="W20" t="str">
            <v>Raigarh</v>
          </cell>
          <cell r="X20" t="str">
            <v>CG</v>
          </cell>
          <cell r="Y20">
            <v>0</v>
          </cell>
          <cell r="Z20">
            <v>42591</v>
          </cell>
          <cell r="AA20">
            <v>0</v>
          </cell>
          <cell r="AB20">
            <v>0</v>
          </cell>
          <cell r="AC20" t="str">
            <v>12th</v>
          </cell>
          <cell r="AD20" t="str">
            <v>Commerce</v>
          </cell>
          <cell r="AE20">
            <v>2014</v>
          </cell>
          <cell r="AF20">
            <v>500</v>
          </cell>
          <cell r="AG20">
            <v>257</v>
          </cell>
          <cell r="AH20">
            <v>0.51400000000000001</v>
          </cell>
          <cell r="AR20">
            <v>7711069</v>
          </cell>
          <cell r="AS20">
            <v>51</v>
          </cell>
          <cell r="AT20">
            <v>37</v>
          </cell>
          <cell r="AU20">
            <v>25</v>
          </cell>
          <cell r="AV20">
            <v>48</v>
          </cell>
          <cell r="AW20">
            <v>40</v>
          </cell>
          <cell r="AX20">
            <v>32</v>
          </cell>
          <cell r="AY20">
            <v>32</v>
          </cell>
          <cell r="AZ20">
            <v>32</v>
          </cell>
          <cell r="BA20">
            <v>38</v>
          </cell>
          <cell r="BB20">
            <v>310</v>
          </cell>
          <cell r="BC20">
            <v>21</v>
          </cell>
          <cell r="BD20">
            <v>0.51666666666666672</v>
          </cell>
          <cell r="BF20">
            <v>81771110016</v>
          </cell>
          <cell r="BG20">
            <v>45</v>
          </cell>
          <cell r="BH20" t="str">
            <v>*21</v>
          </cell>
          <cell r="BI20">
            <v>26</v>
          </cell>
          <cell r="BJ20">
            <v>38</v>
          </cell>
          <cell r="BK20">
            <v>52</v>
          </cell>
          <cell r="BL20">
            <v>53</v>
          </cell>
          <cell r="BM20">
            <v>44</v>
          </cell>
          <cell r="BN20">
            <v>43</v>
          </cell>
          <cell r="BO20" t="e">
            <v>#VALUE!</v>
          </cell>
          <cell r="BP20" t="e">
            <v>#VALUE!</v>
          </cell>
        </row>
        <row r="21">
          <cell r="D21" t="str">
            <v>BUC/15/711/070</v>
          </cell>
          <cell r="E21">
            <v>0</v>
          </cell>
          <cell r="F21">
            <v>0</v>
          </cell>
          <cell r="G21" t="str">
            <v>KAMLESH</v>
          </cell>
          <cell r="H21" t="str">
            <v>DURGA CHARAN</v>
          </cell>
          <cell r="I21" t="str">
            <v>TEEJA BAI</v>
          </cell>
          <cell r="J21">
            <v>35014</v>
          </cell>
          <cell r="K21">
            <v>0</v>
          </cell>
          <cell r="L21" t="str">
            <v>M</v>
          </cell>
          <cell r="M21" t="str">
            <v>RAWAT</v>
          </cell>
          <cell r="N21" t="str">
            <v>OBC</v>
          </cell>
          <cell r="O21" t="str">
            <v>N</v>
          </cell>
          <cell r="P21" t="str">
            <v>Hindu</v>
          </cell>
          <cell r="Q21">
            <v>7581902489</v>
          </cell>
          <cell r="R21">
            <v>0</v>
          </cell>
          <cell r="S21" t="str">
            <v>552326283567</v>
          </cell>
          <cell r="T21" t="str">
            <v>RAIPALI</v>
          </cell>
          <cell r="U21" t="str">
            <v>BARADOLI</v>
          </cell>
          <cell r="V21" t="str">
            <v>Pussore</v>
          </cell>
          <cell r="W21" t="str">
            <v>Raigarh</v>
          </cell>
          <cell r="X21" t="str">
            <v>CG</v>
          </cell>
          <cell r="Y21">
            <v>0</v>
          </cell>
          <cell r="Z21">
            <v>42591</v>
          </cell>
          <cell r="AA21">
            <v>0</v>
          </cell>
          <cell r="AB21">
            <v>0</v>
          </cell>
          <cell r="AC21" t="str">
            <v>12th</v>
          </cell>
          <cell r="AD21" t="str">
            <v>Commerce</v>
          </cell>
          <cell r="AE21">
            <v>2015</v>
          </cell>
          <cell r="AF21">
            <v>500</v>
          </cell>
          <cell r="AG21">
            <v>263</v>
          </cell>
          <cell r="AH21">
            <v>0.52600000000000002</v>
          </cell>
          <cell r="AR21">
            <v>7711070</v>
          </cell>
          <cell r="AS21">
            <v>49</v>
          </cell>
          <cell r="AT21">
            <v>37</v>
          </cell>
          <cell r="AU21">
            <v>27</v>
          </cell>
          <cell r="AV21">
            <v>28</v>
          </cell>
          <cell r="AW21">
            <v>38</v>
          </cell>
          <cell r="AX21">
            <v>42</v>
          </cell>
          <cell r="AY21">
            <v>22</v>
          </cell>
          <cell r="AZ21">
            <v>36</v>
          </cell>
          <cell r="BA21">
            <v>29</v>
          </cell>
          <cell r="BB21">
            <v>281</v>
          </cell>
          <cell r="BC21">
            <v>20</v>
          </cell>
          <cell r="BD21">
            <v>0.46833333333333332</v>
          </cell>
          <cell r="BF21">
            <v>81771110017</v>
          </cell>
          <cell r="BG21">
            <v>41</v>
          </cell>
          <cell r="BH21">
            <v>33</v>
          </cell>
          <cell r="BI21">
            <v>21</v>
          </cell>
          <cell r="BJ21">
            <v>33</v>
          </cell>
          <cell r="BK21">
            <v>32</v>
          </cell>
          <cell r="BL21">
            <v>45</v>
          </cell>
          <cell r="BM21">
            <v>31</v>
          </cell>
          <cell r="BN21">
            <v>41</v>
          </cell>
          <cell r="BO21">
            <v>277</v>
          </cell>
          <cell r="BP21">
            <v>0.46166666666666667</v>
          </cell>
        </row>
        <row r="22">
          <cell r="D22" t="str">
            <v>BUC/15/711/068</v>
          </cell>
          <cell r="E22">
            <v>0</v>
          </cell>
          <cell r="F22">
            <v>0</v>
          </cell>
          <cell r="G22" t="str">
            <v>KHIRSAGAR</v>
          </cell>
          <cell r="H22" t="str">
            <v>DILESHWAR</v>
          </cell>
          <cell r="I22" t="str">
            <v>SAVITA</v>
          </cell>
          <cell r="J22">
            <v>35539</v>
          </cell>
          <cell r="K22">
            <v>0</v>
          </cell>
          <cell r="L22" t="str">
            <v>M</v>
          </cell>
          <cell r="M22" t="str">
            <v>KOLTA</v>
          </cell>
          <cell r="N22" t="str">
            <v>OBC</v>
          </cell>
          <cell r="O22" t="str">
            <v>N</v>
          </cell>
          <cell r="P22" t="str">
            <v>Hindu</v>
          </cell>
          <cell r="Q22">
            <v>8085519947</v>
          </cell>
          <cell r="R22">
            <v>0</v>
          </cell>
          <cell r="S22" t="str">
            <v>326020942526</v>
          </cell>
          <cell r="T22" t="str">
            <v>CH UMARIA</v>
          </cell>
          <cell r="U22" t="str">
            <v>CH UMARIA</v>
          </cell>
          <cell r="V22" t="str">
            <v>Pussore</v>
          </cell>
          <cell r="W22" t="str">
            <v>Raigarh</v>
          </cell>
          <cell r="X22" t="str">
            <v>CG</v>
          </cell>
          <cell r="Y22">
            <v>0</v>
          </cell>
          <cell r="Z22">
            <v>42591</v>
          </cell>
          <cell r="AA22">
            <v>0</v>
          </cell>
          <cell r="AB22">
            <v>0</v>
          </cell>
          <cell r="AC22" t="str">
            <v>12th</v>
          </cell>
          <cell r="AD22" t="str">
            <v>Maths Science</v>
          </cell>
          <cell r="AE22">
            <v>2015</v>
          </cell>
          <cell r="AF22">
            <v>500</v>
          </cell>
          <cell r="AG22">
            <v>318</v>
          </cell>
          <cell r="AH22">
            <v>0.63600000000000001</v>
          </cell>
          <cell r="AR22">
            <v>7711068</v>
          </cell>
          <cell r="AS22">
            <v>47</v>
          </cell>
          <cell r="AT22">
            <v>47</v>
          </cell>
          <cell r="AU22">
            <v>18</v>
          </cell>
          <cell r="AV22">
            <v>50</v>
          </cell>
          <cell r="AW22">
            <v>32</v>
          </cell>
          <cell r="AX22">
            <v>48</v>
          </cell>
          <cell r="AY22">
            <v>32</v>
          </cell>
          <cell r="AZ22">
            <v>25</v>
          </cell>
          <cell r="BA22">
            <v>25</v>
          </cell>
          <cell r="BB22">
            <v>306</v>
          </cell>
          <cell r="BC22">
            <v>23</v>
          </cell>
          <cell r="BD22">
            <v>0.51</v>
          </cell>
          <cell r="BF22">
            <v>81771110018</v>
          </cell>
          <cell r="BG22">
            <v>38</v>
          </cell>
          <cell r="BH22">
            <v>42</v>
          </cell>
          <cell r="BI22">
            <v>35</v>
          </cell>
          <cell r="BJ22">
            <v>35</v>
          </cell>
          <cell r="BK22">
            <v>32</v>
          </cell>
          <cell r="BL22">
            <v>46</v>
          </cell>
          <cell r="BM22">
            <v>43</v>
          </cell>
          <cell r="BN22">
            <v>35</v>
          </cell>
          <cell r="BO22">
            <v>306</v>
          </cell>
          <cell r="BP22">
            <v>0.51</v>
          </cell>
        </row>
        <row r="23">
          <cell r="D23" t="str">
            <v>BUC/15/711/071</v>
          </cell>
          <cell r="E23">
            <v>0</v>
          </cell>
          <cell r="F23">
            <v>0</v>
          </cell>
          <cell r="G23" t="str">
            <v>LALIMA SAO</v>
          </cell>
          <cell r="H23" t="str">
            <v>MANOHAR SAO</v>
          </cell>
          <cell r="I23" t="str">
            <v>SHAVITRI SAO</v>
          </cell>
          <cell r="J23">
            <v>35713</v>
          </cell>
          <cell r="K23">
            <v>0</v>
          </cell>
          <cell r="L23" t="str">
            <v>F</v>
          </cell>
          <cell r="M23" t="str">
            <v>TELI</v>
          </cell>
          <cell r="N23" t="str">
            <v>OBC</v>
          </cell>
          <cell r="O23" t="str">
            <v>N</v>
          </cell>
          <cell r="P23" t="str">
            <v>Hindu</v>
          </cell>
          <cell r="Q23">
            <v>8085910879</v>
          </cell>
          <cell r="R23">
            <v>0</v>
          </cell>
          <cell r="S23" t="str">
            <v>408785854007</v>
          </cell>
          <cell r="T23" t="str">
            <v>TADOLA</v>
          </cell>
          <cell r="U23" t="str">
            <v>TADOLA</v>
          </cell>
          <cell r="V23" t="str">
            <v>Pussore</v>
          </cell>
          <cell r="W23" t="str">
            <v>Raigarh</v>
          </cell>
          <cell r="X23" t="str">
            <v>CG</v>
          </cell>
          <cell r="Y23">
            <v>0</v>
          </cell>
          <cell r="Z23">
            <v>42591</v>
          </cell>
          <cell r="AA23">
            <v>0</v>
          </cell>
          <cell r="AB23">
            <v>0</v>
          </cell>
          <cell r="AC23" t="str">
            <v>12th</v>
          </cell>
          <cell r="AD23" t="str">
            <v>Commerce</v>
          </cell>
          <cell r="AE23">
            <v>2015</v>
          </cell>
          <cell r="AF23">
            <v>500</v>
          </cell>
          <cell r="AG23">
            <v>332</v>
          </cell>
          <cell r="AH23">
            <v>0.66400000000000003</v>
          </cell>
          <cell r="AR23">
            <v>7711071</v>
          </cell>
          <cell r="AS23">
            <v>47</v>
          </cell>
          <cell r="AT23">
            <v>48</v>
          </cell>
          <cell r="AU23">
            <v>31</v>
          </cell>
          <cell r="AV23">
            <v>32</v>
          </cell>
          <cell r="AW23">
            <v>40</v>
          </cell>
          <cell r="AX23">
            <v>36</v>
          </cell>
          <cell r="AY23">
            <v>31</v>
          </cell>
          <cell r="AZ23">
            <v>47</v>
          </cell>
          <cell r="BA23">
            <v>50</v>
          </cell>
          <cell r="BB23">
            <v>331</v>
          </cell>
          <cell r="BC23">
            <v>19</v>
          </cell>
          <cell r="BD23">
            <v>0.55166666666666664</v>
          </cell>
          <cell r="BF23">
            <v>81771110019</v>
          </cell>
          <cell r="BG23">
            <v>48</v>
          </cell>
          <cell r="BH23">
            <v>32</v>
          </cell>
          <cell r="BI23">
            <v>19</v>
          </cell>
          <cell r="BJ23">
            <v>51</v>
          </cell>
          <cell r="BK23">
            <v>40</v>
          </cell>
          <cell r="BL23">
            <v>48</v>
          </cell>
          <cell r="BM23">
            <v>40</v>
          </cell>
          <cell r="BN23">
            <v>50</v>
          </cell>
          <cell r="BO23">
            <v>328</v>
          </cell>
          <cell r="BP23">
            <v>0.54666666666666663</v>
          </cell>
        </row>
        <row r="24">
          <cell r="D24" t="str">
            <v>BUC/15/711/072</v>
          </cell>
          <cell r="E24">
            <v>0</v>
          </cell>
          <cell r="F24">
            <v>0</v>
          </cell>
          <cell r="G24" t="str">
            <v>MAHESH SAO</v>
          </cell>
          <cell r="H24" t="str">
            <v>CHAIT RAM SAO</v>
          </cell>
          <cell r="I24" t="str">
            <v>ANJANI SAO</v>
          </cell>
          <cell r="J24">
            <v>35715</v>
          </cell>
          <cell r="K24">
            <v>0</v>
          </cell>
          <cell r="L24" t="str">
            <v>M</v>
          </cell>
          <cell r="M24" t="str">
            <v>TELI</v>
          </cell>
          <cell r="N24" t="str">
            <v>OBC</v>
          </cell>
          <cell r="O24" t="str">
            <v>N</v>
          </cell>
          <cell r="P24" t="str">
            <v>Hindu</v>
          </cell>
          <cell r="Q24">
            <v>7869725189</v>
          </cell>
          <cell r="R24">
            <v>0</v>
          </cell>
          <cell r="S24" t="str">
            <v>908256138677</v>
          </cell>
          <cell r="T24" t="str">
            <v>BADE HARDI</v>
          </cell>
          <cell r="U24" t="str">
            <v>BADE HARDI</v>
          </cell>
          <cell r="V24" t="str">
            <v>Pussore</v>
          </cell>
          <cell r="W24" t="str">
            <v>Raigarh</v>
          </cell>
          <cell r="X24" t="str">
            <v>CG</v>
          </cell>
          <cell r="Y24">
            <v>0</v>
          </cell>
          <cell r="Z24">
            <v>42591</v>
          </cell>
          <cell r="AA24">
            <v>0</v>
          </cell>
          <cell r="AB24">
            <v>0</v>
          </cell>
          <cell r="AC24" t="str">
            <v>12th</v>
          </cell>
          <cell r="AD24" t="str">
            <v>Commerce</v>
          </cell>
          <cell r="AE24">
            <v>2015</v>
          </cell>
          <cell r="AF24">
            <v>500</v>
          </cell>
          <cell r="AG24">
            <v>277</v>
          </cell>
          <cell r="AH24">
            <v>0.55400000000000005</v>
          </cell>
          <cell r="AR24">
            <v>7711072</v>
          </cell>
          <cell r="AS24">
            <v>57</v>
          </cell>
          <cell r="AT24">
            <v>46</v>
          </cell>
          <cell r="AU24">
            <v>31</v>
          </cell>
          <cell r="AV24">
            <v>56</v>
          </cell>
          <cell r="AW24">
            <v>41</v>
          </cell>
          <cell r="AX24">
            <v>40</v>
          </cell>
          <cell r="AY24">
            <v>46</v>
          </cell>
          <cell r="AZ24">
            <v>45</v>
          </cell>
          <cell r="BA24">
            <v>50</v>
          </cell>
          <cell r="BB24">
            <v>381</v>
          </cell>
          <cell r="BC24">
            <v>22</v>
          </cell>
          <cell r="BD24">
            <v>0.63500000000000001</v>
          </cell>
          <cell r="BF24">
            <v>81771110020</v>
          </cell>
          <cell r="BG24">
            <v>51</v>
          </cell>
          <cell r="BH24" t="str">
            <v>*17</v>
          </cell>
          <cell r="BI24">
            <v>30</v>
          </cell>
          <cell r="BJ24">
            <v>50</v>
          </cell>
          <cell r="BK24">
            <v>38</v>
          </cell>
          <cell r="BL24">
            <v>43</v>
          </cell>
          <cell r="BM24">
            <v>45</v>
          </cell>
          <cell r="BN24">
            <v>52</v>
          </cell>
          <cell r="BO24" t="e">
            <v>#VALUE!</v>
          </cell>
          <cell r="BP24" t="e">
            <v>#VALUE!</v>
          </cell>
        </row>
        <row r="25">
          <cell r="D25" t="str">
            <v>BUC/15/711/074</v>
          </cell>
          <cell r="E25">
            <v>0</v>
          </cell>
          <cell r="F25">
            <v>0</v>
          </cell>
          <cell r="G25" t="str">
            <v>MITHILA CHOUHAN</v>
          </cell>
          <cell r="H25" t="str">
            <v>BHUKARU</v>
          </cell>
          <cell r="I25" t="str">
            <v>BHAGVATI</v>
          </cell>
          <cell r="J25">
            <v>35589</v>
          </cell>
          <cell r="K25">
            <v>0</v>
          </cell>
          <cell r="L25" t="str">
            <v>F</v>
          </cell>
          <cell r="M25" t="str">
            <v>GANDA</v>
          </cell>
          <cell r="N25" t="str">
            <v>SC</v>
          </cell>
          <cell r="O25" t="str">
            <v>N</v>
          </cell>
          <cell r="P25" t="str">
            <v>Hindu</v>
          </cell>
          <cell r="Q25">
            <v>9993244020</v>
          </cell>
          <cell r="R25">
            <v>0</v>
          </cell>
          <cell r="S25" t="str">
            <v>574143420011</v>
          </cell>
          <cell r="T25" t="str">
            <v>CHHOTE HARDI</v>
          </cell>
          <cell r="U25" t="str">
            <v>KONDPALI</v>
          </cell>
          <cell r="V25" t="str">
            <v>Pussore</v>
          </cell>
          <cell r="W25" t="str">
            <v>Raigarh</v>
          </cell>
          <cell r="X25" t="str">
            <v>CG</v>
          </cell>
          <cell r="Y25">
            <v>0</v>
          </cell>
          <cell r="Z25">
            <v>42591</v>
          </cell>
          <cell r="AA25">
            <v>0</v>
          </cell>
          <cell r="AB25">
            <v>0</v>
          </cell>
          <cell r="AC25" t="str">
            <v>12th</v>
          </cell>
          <cell r="AD25" t="str">
            <v>Commerce</v>
          </cell>
          <cell r="AE25">
            <v>2015</v>
          </cell>
          <cell r="AF25">
            <v>500</v>
          </cell>
          <cell r="AG25">
            <v>264</v>
          </cell>
          <cell r="AH25">
            <v>0.52800000000000002</v>
          </cell>
          <cell r="AR25">
            <v>7711074</v>
          </cell>
          <cell r="AS25">
            <v>43</v>
          </cell>
          <cell r="AT25">
            <v>30</v>
          </cell>
          <cell r="AU25">
            <v>30</v>
          </cell>
          <cell r="AV25">
            <v>46</v>
          </cell>
          <cell r="AW25">
            <v>39</v>
          </cell>
          <cell r="AX25">
            <v>42</v>
          </cell>
          <cell r="AY25">
            <v>40</v>
          </cell>
          <cell r="AZ25">
            <v>40</v>
          </cell>
          <cell r="BA25">
            <v>42</v>
          </cell>
          <cell r="BB25">
            <v>322</v>
          </cell>
          <cell r="BC25">
            <v>20</v>
          </cell>
          <cell r="BD25">
            <v>0.53666666666666663</v>
          </cell>
          <cell r="BF25">
            <v>81771110021</v>
          </cell>
          <cell r="BG25">
            <v>42</v>
          </cell>
          <cell r="BH25" t="str">
            <v>*21</v>
          </cell>
          <cell r="BI25">
            <v>19</v>
          </cell>
          <cell r="BJ25">
            <v>45</v>
          </cell>
          <cell r="BK25">
            <v>29</v>
          </cell>
          <cell r="BL25">
            <v>59</v>
          </cell>
          <cell r="BM25">
            <v>45</v>
          </cell>
          <cell r="BN25">
            <v>47</v>
          </cell>
          <cell r="BO25" t="e">
            <v>#VALUE!</v>
          </cell>
          <cell r="BP25" t="e">
            <v>#VALUE!</v>
          </cell>
        </row>
        <row r="26">
          <cell r="D26" t="str">
            <v>BUC/15/711/075</v>
          </cell>
          <cell r="E26">
            <v>0</v>
          </cell>
          <cell r="F26">
            <v>0</v>
          </cell>
          <cell r="G26" t="str">
            <v>MUKESH</v>
          </cell>
          <cell r="H26" t="str">
            <v>PYARI LAL</v>
          </cell>
          <cell r="I26" t="str">
            <v>BELMATI</v>
          </cell>
          <cell r="J26">
            <v>34962</v>
          </cell>
          <cell r="K26">
            <v>0</v>
          </cell>
          <cell r="L26" t="str">
            <v>M</v>
          </cell>
          <cell r="M26" t="str">
            <v>KOLTA</v>
          </cell>
          <cell r="N26" t="str">
            <v>OBC</v>
          </cell>
          <cell r="O26" t="str">
            <v>N</v>
          </cell>
          <cell r="P26" t="str">
            <v>Hindu</v>
          </cell>
          <cell r="Q26">
            <v>9981550157</v>
          </cell>
          <cell r="R26">
            <v>0</v>
          </cell>
          <cell r="S26" t="str">
            <v>894006857865</v>
          </cell>
          <cell r="T26" t="str">
            <v>Padigaon</v>
          </cell>
          <cell r="U26" t="str">
            <v>Padigaon</v>
          </cell>
          <cell r="V26" t="str">
            <v>Pussore</v>
          </cell>
          <cell r="W26" t="str">
            <v>Raigarh</v>
          </cell>
          <cell r="X26" t="str">
            <v>CG</v>
          </cell>
          <cell r="Y26">
            <v>0</v>
          </cell>
          <cell r="Z26">
            <v>42591</v>
          </cell>
          <cell r="AA26">
            <v>0</v>
          </cell>
          <cell r="AB26">
            <v>0</v>
          </cell>
          <cell r="AC26" t="str">
            <v>12th</v>
          </cell>
          <cell r="AD26" t="str">
            <v>Commerce</v>
          </cell>
          <cell r="AE26">
            <v>2014</v>
          </cell>
          <cell r="AF26">
            <v>500</v>
          </cell>
          <cell r="AG26">
            <v>311</v>
          </cell>
          <cell r="AH26">
            <v>0.622</v>
          </cell>
          <cell r="AR26">
            <v>7711075</v>
          </cell>
          <cell r="AS26">
            <v>38</v>
          </cell>
          <cell r="AT26">
            <v>33</v>
          </cell>
          <cell r="AU26">
            <v>26</v>
          </cell>
          <cell r="AV26">
            <v>50</v>
          </cell>
          <cell r="AW26">
            <v>32</v>
          </cell>
          <cell r="AX26">
            <v>32</v>
          </cell>
          <cell r="AY26">
            <v>31</v>
          </cell>
          <cell r="AZ26">
            <v>25</v>
          </cell>
          <cell r="BA26">
            <v>29</v>
          </cell>
          <cell r="BB26">
            <v>270</v>
          </cell>
          <cell r="BC26">
            <v>17</v>
          </cell>
          <cell r="BD26">
            <v>0.45</v>
          </cell>
          <cell r="BF26">
            <v>81771110022</v>
          </cell>
          <cell r="BG26">
            <v>32</v>
          </cell>
          <cell r="BH26" t="str">
            <v>*11</v>
          </cell>
          <cell r="BI26">
            <v>20</v>
          </cell>
          <cell r="BJ26">
            <v>31</v>
          </cell>
          <cell r="BK26">
            <v>25</v>
          </cell>
          <cell r="BL26">
            <v>52</v>
          </cell>
          <cell r="BM26">
            <v>26</v>
          </cell>
          <cell r="BN26">
            <v>37</v>
          </cell>
          <cell r="BO26" t="e">
            <v>#VALUE!</v>
          </cell>
          <cell r="BP26" t="e">
            <v>#VALUE!</v>
          </cell>
        </row>
        <row r="27">
          <cell r="D27" t="str">
            <v>BUC/15/711/078</v>
          </cell>
          <cell r="E27">
            <v>0</v>
          </cell>
          <cell r="F27">
            <v>0</v>
          </cell>
          <cell r="G27" t="str">
            <v>NAVIN KUMAR SAO</v>
          </cell>
          <cell r="H27" t="str">
            <v>MADHAV PRASAD SAO</v>
          </cell>
          <cell r="I27" t="str">
            <v>HARA BAI</v>
          </cell>
          <cell r="J27">
            <v>35818</v>
          </cell>
          <cell r="K27">
            <v>0</v>
          </cell>
          <cell r="L27" t="str">
            <v>M</v>
          </cell>
          <cell r="M27" t="str">
            <v>TELI</v>
          </cell>
          <cell r="N27" t="str">
            <v>OBC</v>
          </cell>
          <cell r="O27" t="str">
            <v>N</v>
          </cell>
          <cell r="P27" t="str">
            <v>Hindu</v>
          </cell>
          <cell r="Q27">
            <v>8085512612</v>
          </cell>
          <cell r="R27">
            <v>0</v>
          </cell>
          <cell r="S27" t="str">
            <v>639278981012</v>
          </cell>
          <cell r="T27" t="str">
            <v>BARPALI</v>
          </cell>
          <cell r="U27" t="str">
            <v>BADE BHANDAR</v>
          </cell>
          <cell r="V27" t="str">
            <v>Pussore</v>
          </cell>
          <cell r="W27" t="str">
            <v>Raigarh</v>
          </cell>
          <cell r="X27" t="str">
            <v>CG</v>
          </cell>
          <cell r="Y27">
            <v>0</v>
          </cell>
          <cell r="Z27">
            <v>42591</v>
          </cell>
          <cell r="AA27">
            <v>0</v>
          </cell>
          <cell r="AB27">
            <v>0</v>
          </cell>
          <cell r="AC27" t="str">
            <v>12th</v>
          </cell>
          <cell r="AD27" t="str">
            <v>Commerce</v>
          </cell>
          <cell r="AE27">
            <v>2015</v>
          </cell>
          <cell r="AF27">
            <v>500</v>
          </cell>
          <cell r="AG27">
            <v>267</v>
          </cell>
          <cell r="AH27">
            <v>0.53400000000000003</v>
          </cell>
          <cell r="AR27">
            <v>7711078</v>
          </cell>
          <cell r="AS27">
            <v>43</v>
          </cell>
          <cell r="AT27">
            <v>32</v>
          </cell>
          <cell r="AU27">
            <v>32</v>
          </cell>
          <cell r="AV27">
            <v>42</v>
          </cell>
          <cell r="AW27">
            <v>31</v>
          </cell>
          <cell r="AX27">
            <v>29</v>
          </cell>
          <cell r="AY27">
            <v>29</v>
          </cell>
          <cell r="AZ27">
            <v>37</v>
          </cell>
          <cell r="BA27">
            <v>39</v>
          </cell>
          <cell r="BB27">
            <v>282</v>
          </cell>
          <cell r="BC27">
            <v>21</v>
          </cell>
          <cell r="BD27">
            <v>0.47</v>
          </cell>
          <cell r="BF27">
            <v>81771110023</v>
          </cell>
          <cell r="BG27">
            <v>42</v>
          </cell>
          <cell r="BH27" t="str">
            <v>*22</v>
          </cell>
          <cell r="BI27">
            <v>26</v>
          </cell>
          <cell r="BJ27">
            <v>36</v>
          </cell>
          <cell r="BK27">
            <v>17</v>
          </cell>
          <cell r="BL27">
            <v>48</v>
          </cell>
          <cell r="BM27">
            <v>44</v>
          </cell>
          <cell r="BN27">
            <v>48</v>
          </cell>
          <cell r="BO27" t="e">
            <v>#VALUE!</v>
          </cell>
          <cell r="BP27" t="e">
            <v>#VALUE!</v>
          </cell>
        </row>
        <row r="28">
          <cell r="D28" t="str">
            <v>BUC/15/711/079</v>
          </cell>
          <cell r="E28">
            <v>0</v>
          </cell>
          <cell r="F28">
            <v>0</v>
          </cell>
          <cell r="G28" t="str">
            <v>NEELAM MAHANA</v>
          </cell>
          <cell r="H28" t="str">
            <v>GOVIND GOPAL</v>
          </cell>
          <cell r="I28" t="str">
            <v>SAVITA</v>
          </cell>
          <cell r="J28">
            <v>34138</v>
          </cell>
          <cell r="K28" t="str">
            <v>B+</v>
          </cell>
          <cell r="L28" t="str">
            <v>F</v>
          </cell>
          <cell r="M28" t="str">
            <v>KASER</v>
          </cell>
          <cell r="N28" t="str">
            <v>OBC</v>
          </cell>
          <cell r="O28" t="str">
            <v>N</v>
          </cell>
          <cell r="P28" t="str">
            <v>Hindu</v>
          </cell>
          <cell r="Q28">
            <v>7024597939</v>
          </cell>
          <cell r="R28">
            <v>0</v>
          </cell>
          <cell r="S28" t="str">
            <v>704314192731</v>
          </cell>
          <cell r="T28" t="str">
            <v>Near Shani Mandir, Bazar Road</v>
          </cell>
          <cell r="U28" t="str">
            <v>Pussore</v>
          </cell>
          <cell r="V28" t="str">
            <v>Pussore</v>
          </cell>
          <cell r="W28" t="str">
            <v>Raigarh</v>
          </cell>
          <cell r="X28" t="str">
            <v>CG</v>
          </cell>
          <cell r="Y28">
            <v>0</v>
          </cell>
          <cell r="Z28">
            <v>42591</v>
          </cell>
          <cell r="AA28">
            <v>0</v>
          </cell>
          <cell r="AB28">
            <v>0</v>
          </cell>
          <cell r="AC28" t="str">
            <v>12th</v>
          </cell>
          <cell r="AD28" t="str">
            <v>Maths Science</v>
          </cell>
          <cell r="AE28">
            <v>2011</v>
          </cell>
          <cell r="AF28">
            <v>500</v>
          </cell>
          <cell r="AG28">
            <v>367</v>
          </cell>
          <cell r="AH28">
            <v>0.73399999999999999</v>
          </cell>
          <cell r="AR28">
            <v>7711079</v>
          </cell>
          <cell r="AS28">
            <v>52</v>
          </cell>
          <cell r="AT28">
            <v>57</v>
          </cell>
          <cell r="AU28">
            <v>36</v>
          </cell>
          <cell r="AV28">
            <v>42</v>
          </cell>
          <cell r="AW28" t="str">
            <v>ABS</v>
          </cell>
          <cell r="AX28">
            <v>34</v>
          </cell>
          <cell r="AY28">
            <v>38</v>
          </cell>
          <cell r="AZ28">
            <v>34</v>
          </cell>
          <cell r="BA28">
            <v>40</v>
          </cell>
          <cell r="BB28" t="e">
            <v>#VALUE!</v>
          </cell>
          <cell r="BC28">
            <v>23</v>
          </cell>
          <cell r="BD28" t="e">
            <v>#VALUE!</v>
          </cell>
          <cell r="BF28">
            <v>81771110024</v>
          </cell>
          <cell r="BG28">
            <v>58</v>
          </cell>
          <cell r="BH28">
            <v>39</v>
          </cell>
          <cell r="BI28">
            <v>21</v>
          </cell>
          <cell r="BJ28">
            <v>39</v>
          </cell>
          <cell r="BK28">
            <v>40</v>
          </cell>
          <cell r="BL28">
            <v>45</v>
          </cell>
          <cell r="BM28">
            <v>46</v>
          </cell>
          <cell r="BN28">
            <v>48</v>
          </cell>
          <cell r="BO28">
            <v>336</v>
          </cell>
          <cell r="BP28">
            <v>0.56000000000000005</v>
          </cell>
        </row>
        <row r="29">
          <cell r="D29" t="str">
            <v>BUC/15/711/077</v>
          </cell>
          <cell r="E29">
            <v>0</v>
          </cell>
          <cell r="F29">
            <v>0</v>
          </cell>
          <cell r="G29" t="str">
            <v>NILAM SAO</v>
          </cell>
          <cell r="H29" t="str">
            <v>DIGRILAL SAO</v>
          </cell>
          <cell r="I29" t="str">
            <v>YASHODA SAO</v>
          </cell>
          <cell r="J29">
            <v>35247</v>
          </cell>
          <cell r="K29" t="str">
            <v>A+</v>
          </cell>
          <cell r="L29" t="str">
            <v>F</v>
          </cell>
          <cell r="M29" t="str">
            <v>TELI</v>
          </cell>
          <cell r="N29" t="str">
            <v>OBC</v>
          </cell>
          <cell r="O29" t="str">
            <v>N</v>
          </cell>
          <cell r="P29" t="str">
            <v>Hindu</v>
          </cell>
          <cell r="Q29">
            <v>9893503521</v>
          </cell>
          <cell r="R29">
            <v>0</v>
          </cell>
          <cell r="S29" t="str">
            <v>621297903901</v>
          </cell>
          <cell r="T29" t="str">
            <v>Jhulanpali</v>
          </cell>
          <cell r="U29" t="str">
            <v>Bade Haldi</v>
          </cell>
          <cell r="V29" t="str">
            <v>Pussore</v>
          </cell>
          <cell r="W29" t="str">
            <v>Raigarh</v>
          </cell>
          <cell r="X29" t="str">
            <v>CG</v>
          </cell>
          <cell r="Y29">
            <v>0</v>
          </cell>
          <cell r="Z29">
            <v>42591</v>
          </cell>
          <cell r="AA29">
            <v>0</v>
          </cell>
          <cell r="AB29">
            <v>0</v>
          </cell>
          <cell r="AC29" t="str">
            <v>12th</v>
          </cell>
          <cell r="AD29" t="str">
            <v>Commerce</v>
          </cell>
          <cell r="AE29">
            <v>2014</v>
          </cell>
          <cell r="AF29">
            <v>500</v>
          </cell>
          <cell r="AG29">
            <v>258</v>
          </cell>
          <cell r="AH29">
            <v>0.51600000000000001</v>
          </cell>
          <cell r="AR29">
            <v>7711077</v>
          </cell>
          <cell r="AS29">
            <v>51</v>
          </cell>
          <cell r="AT29">
            <v>43</v>
          </cell>
          <cell r="AU29">
            <v>31</v>
          </cell>
          <cell r="AV29">
            <v>50</v>
          </cell>
          <cell r="AW29">
            <v>36</v>
          </cell>
          <cell r="AX29">
            <v>34</v>
          </cell>
          <cell r="AY29">
            <v>43</v>
          </cell>
          <cell r="AZ29">
            <v>44</v>
          </cell>
          <cell r="BA29">
            <v>43</v>
          </cell>
          <cell r="BB29">
            <v>344</v>
          </cell>
          <cell r="BC29">
            <v>22</v>
          </cell>
          <cell r="BD29">
            <v>0.57333333333333336</v>
          </cell>
          <cell r="BF29">
            <v>81771110025</v>
          </cell>
          <cell r="BG29">
            <v>47</v>
          </cell>
          <cell r="BH29">
            <v>30</v>
          </cell>
          <cell r="BI29">
            <v>29</v>
          </cell>
          <cell r="BJ29">
            <v>49</v>
          </cell>
          <cell r="BK29">
            <v>44</v>
          </cell>
          <cell r="BL29">
            <v>58</v>
          </cell>
          <cell r="BM29">
            <v>38</v>
          </cell>
          <cell r="BN29">
            <v>42</v>
          </cell>
          <cell r="BO29">
            <v>337</v>
          </cell>
          <cell r="BP29">
            <v>0.56166666666666665</v>
          </cell>
        </row>
        <row r="30">
          <cell r="D30" t="str">
            <v>BUC/15/711/080</v>
          </cell>
          <cell r="E30">
            <v>0</v>
          </cell>
          <cell r="F30">
            <v>0</v>
          </cell>
          <cell r="G30" t="str">
            <v>NIMAI CHARAN</v>
          </cell>
          <cell r="H30" t="str">
            <v>NRIPO</v>
          </cell>
          <cell r="I30" t="str">
            <v>SUKANTI</v>
          </cell>
          <cell r="J30">
            <v>34330</v>
          </cell>
          <cell r="K30">
            <v>0</v>
          </cell>
          <cell r="L30" t="str">
            <v>M</v>
          </cell>
          <cell r="M30" t="str">
            <v>KOLTA</v>
          </cell>
          <cell r="N30" t="str">
            <v>OBC</v>
          </cell>
          <cell r="O30" t="str">
            <v>N</v>
          </cell>
          <cell r="P30" t="str">
            <v>Hindu</v>
          </cell>
          <cell r="Q30">
            <v>9179157545</v>
          </cell>
          <cell r="R30">
            <v>0</v>
          </cell>
          <cell r="S30" t="str">
            <v>218614785290</v>
          </cell>
          <cell r="T30" t="str">
            <v>KAKAIMUHAN</v>
          </cell>
          <cell r="U30" t="str">
            <v>KONDPALI</v>
          </cell>
          <cell r="V30" t="str">
            <v>Pussore</v>
          </cell>
          <cell r="W30" t="str">
            <v>Raigarh</v>
          </cell>
          <cell r="X30" t="str">
            <v>CG</v>
          </cell>
          <cell r="Y30">
            <v>0</v>
          </cell>
          <cell r="Z30">
            <v>42591</v>
          </cell>
          <cell r="AA30">
            <v>0</v>
          </cell>
          <cell r="AB30">
            <v>0</v>
          </cell>
          <cell r="AC30" t="str">
            <v>12th</v>
          </cell>
          <cell r="AD30" t="str">
            <v>ART</v>
          </cell>
          <cell r="AE30">
            <v>2013</v>
          </cell>
          <cell r="AF30">
            <v>500</v>
          </cell>
          <cell r="AG30">
            <v>325</v>
          </cell>
          <cell r="AH30">
            <v>0.65</v>
          </cell>
          <cell r="AR30">
            <v>7711080</v>
          </cell>
          <cell r="AS30">
            <v>50</v>
          </cell>
          <cell r="AT30">
            <v>38</v>
          </cell>
          <cell r="AU30">
            <v>30</v>
          </cell>
          <cell r="AV30">
            <v>34</v>
          </cell>
          <cell r="AW30">
            <v>30</v>
          </cell>
          <cell r="AX30">
            <v>35</v>
          </cell>
          <cell r="AY30">
            <v>29</v>
          </cell>
          <cell r="AZ30">
            <v>35</v>
          </cell>
          <cell r="BA30">
            <v>36</v>
          </cell>
          <cell r="BB30">
            <v>287</v>
          </cell>
          <cell r="BC30">
            <v>20</v>
          </cell>
          <cell r="BD30">
            <v>0.47833333333333333</v>
          </cell>
          <cell r="BF30">
            <v>81771110026</v>
          </cell>
          <cell r="BG30">
            <v>43</v>
          </cell>
          <cell r="BH30" t="str">
            <v>*22</v>
          </cell>
          <cell r="BI30">
            <v>18</v>
          </cell>
          <cell r="BJ30">
            <v>35</v>
          </cell>
          <cell r="BK30">
            <v>30</v>
          </cell>
          <cell r="BL30">
            <v>40</v>
          </cell>
          <cell r="BM30">
            <v>38</v>
          </cell>
          <cell r="BN30">
            <v>45</v>
          </cell>
          <cell r="BO30" t="e">
            <v>#VALUE!</v>
          </cell>
          <cell r="BP30" t="e">
            <v>#VALUE!</v>
          </cell>
        </row>
        <row r="31">
          <cell r="D31" t="str">
            <v>BUC/15/711/081</v>
          </cell>
          <cell r="E31">
            <v>0</v>
          </cell>
          <cell r="F31">
            <v>0</v>
          </cell>
          <cell r="G31" t="str">
            <v>PINCKY MAHANA</v>
          </cell>
          <cell r="H31" t="str">
            <v>ARUN MAHANA</v>
          </cell>
          <cell r="I31" t="str">
            <v>PUSHPA MAHANA</v>
          </cell>
          <cell r="J31">
            <v>35897</v>
          </cell>
          <cell r="K31" t="str">
            <v>AB+</v>
          </cell>
          <cell r="L31" t="str">
            <v>F</v>
          </cell>
          <cell r="M31" t="str">
            <v>KASER</v>
          </cell>
          <cell r="N31" t="str">
            <v>OBC</v>
          </cell>
          <cell r="O31" t="str">
            <v>N</v>
          </cell>
          <cell r="P31" t="str">
            <v>Hindu</v>
          </cell>
          <cell r="Q31">
            <v>9755992060</v>
          </cell>
          <cell r="R31">
            <v>0</v>
          </cell>
          <cell r="S31" t="str">
            <v>836758341060</v>
          </cell>
          <cell r="T31" t="str">
            <v>Pussore</v>
          </cell>
          <cell r="U31" t="str">
            <v>Pussore</v>
          </cell>
          <cell r="V31" t="str">
            <v>Pussore</v>
          </cell>
          <cell r="W31" t="str">
            <v>Raigarh</v>
          </cell>
          <cell r="X31" t="str">
            <v>CG</v>
          </cell>
          <cell r="Y31">
            <v>0</v>
          </cell>
          <cell r="Z31">
            <v>42591</v>
          </cell>
          <cell r="AA31">
            <v>0</v>
          </cell>
          <cell r="AB31">
            <v>0</v>
          </cell>
          <cell r="AC31" t="str">
            <v>12th</v>
          </cell>
          <cell r="AD31" t="str">
            <v>Bio Science</v>
          </cell>
          <cell r="AE31">
            <v>2015</v>
          </cell>
          <cell r="AF31">
            <v>500</v>
          </cell>
          <cell r="AG31">
            <v>293</v>
          </cell>
          <cell r="AH31">
            <v>0.58599999999999997</v>
          </cell>
          <cell r="AR31">
            <v>7711081</v>
          </cell>
          <cell r="AS31">
            <v>45</v>
          </cell>
          <cell r="AT31">
            <v>52</v>
          </cell>
          <cell r="AU31">
            <v>36</v>
          </cell>
          <cell r="AV31">
            <v>30</v>
          </cell>
          <cell r="AW31">
            <v>32</v>
          </cell>
          <cell r="AX31">
            <v>38</v>
          </cell>
          <cell r="AY31">
            <v>38</v>
          </cell>
          <cell r="AZ31">
            <v>36</v>
          </cell>
          <cell r="BA31">
            <v>44</v>
          </cell>
          <cell r="BB31">
            <v>315</v>
          </cell>
          <cell r="BC31">
            <v>22</v>
          </cell>
          <cell r="BD31">
            <v>0.52500000000000002</v>
          </cell>
          <cell r="BF31">
            <v>81771110027</v>
          </cell>
          <cell r="BG31">
            <v>46</v>
          </cell>
          <cell r="BH31">
            <v>37</v>
          </cell>
          <cell r="BI31">
            <v>17</v>
          </cell>
          <cell r="BJ31">
            <v>38</v>
          </cell>
          <cell r="BK31">
            <v>26</v>
          </cell>
          <cell r="BL31">
            <v>47</v>
          </cell>
          <cell r="BM31">
            <v>44</v>
          </cell>
          <cell r="BN31">
            <v>43</v>
          </cell>
          <cell r="BO31">
            <v>298</v>
          </cell>
          <cell r="BP31">
            <v>0.49666666666666665</v>
          </cell>
        </row>
        <row r="32">
          <cell r="D32" t="str">
            <v>BUC/15/711/084</v>
          </cell>
          <cell r="E32">
            <v>0</v>
          </cell>
          <cell r="F32">
            <v>0</v>
          </cell>
          <cell r="G32" t="str">
            <v>PRAKASH SATPATHI</v>
          </cell>
          <cell r="H32" t="str">
            <v>GOURISHANKAR SATAPATHI</v>
          </cell>
          <cell r="I32" t="str">
            <v>YAGYASENI SATPATHI</v>
          </cell>
          <cell r="J32">
            <v>34744</v>
          </cell>
          <cell r="K32" t="str">
            <v>A+</v>
          </cell>
          <cell r="L32" t="str">
            <v>M</v>
          </cell>
          <cell r="M32" t="str">
            <v>BRAHMAN</v>
          </cell>
          <cell r="N32" t="str">
            <v>Gen</v>
          </cell>
          <cell r="O32" t="str">
            <v>N</v>
          </cell>
          <cell r="P32" t="str">
            <v>Hindu</v>
          </cell>
          <cell r="Q32">
            <v>8085909577</v>
          </cell>
          <cell r="R32">
            <v>9755228706</v>
          </cell>
          <cell r="S32" t="str">
            <v>416540055628</v>
          </cell>
          <cell r="T32" t="str">
            <v>Pussore</v>
          </cell>
          <cell r="U32" t="str">
            <v>Pussore</v>
          </cell>
          <cell r="V32" t="str">
            <v>Pussore</v>
          </cell>
          <cell r="W32" t="str">
            <v>Raigarh</v>
          </cell>
          <cell r="X32" t="str">
            <v>CG</v>
          </cell>
          <cell r="Y32">
            <v>0</v>
          </cell>
          <cell r="Z32">
            <v>42591</v>
          </cell>
          <cell r="AA32">
            <v>0</v>
          </cell>
          <cell r="AB32">
            <v>0</v>
          </cell>
          <cell r="AC32" t="str">
            <v>12th</v>
          </cell>
          <cell r="AD32" t="str">
            <v>Maths Science</v>
          </cell>
          <cell r="AE32">
            <v>2013</v>
          </cell>
          <cell r="AF32">
            <v>500</v>
          </cell>
          <cell r="AG32">
            <v>248</v>
          </cell>
          <cell r="AH32">
            <v>0.496</v>
          </cell>
          <cell r="AR32">
            <v>7711084</v>
          </cell>
          <cell r="AS32">
            <v>53</v>
          </cell>
          <cell r="AT32">
            <v>47</v>
          </cell>
          <cell r="AU32">
            <v>36</v>
          </cell>
          <cell r="AV32">
            <v>28</v>
          </cell>
          <cell r="AW32">
            <v>37</v>
          </cell>
          <cell r="AX32">
            <v>43</v>
          </cell>
          <cell r="AY32">
            <v>42</v>
          </cell>
          <cell r="AZ32">
            <v>40</v>
          </cell>
          <cell r="BA32">
            <v>44</v>
          </cell>
          <cell r="BB32">
            <v>334</v>
          </cell>
          <cell r="BC32">
            <v>20</v>
          </cell>
          <cell r="BD32">
            <v>0.55666666666666664</v>
          </cell>
          <cell r="BF32">
            <v>81771110028</v>
          </cell>
          <cell r="BG32">
            <v>48</v>
          </cell>
          <cell r="BH32">
            <v>36</v>
          </cell>
          <cell r="BI32">
            <v>18</v>
          </cell>
          <cell r="BJ32">
            <v>38</v>
          </cell>
          <cell r="BK32">
            <v>26</v>
          </cell>
          <cell r="BL32">
            <v>56</v>
          </cell>
          <cell r="BM32">
            <v>46</v>
          </cell>
          <cell r="BN32">
            <v>48</v>
          </cell>
          <cell r="BO32">
            <v>316</v>
          </cell>
          <cell r="BP32">
            <v>0.52666666666666662</v>
          </cell>
        </row>
        <row r="33">
          <cell r="D33" t="str">
            <v>BUC/15/711/086</v>
          </cell>
          <cell r="E33">
            <v>0</v>
          </cell>
          <cell r="F33">
            <v>0</v>
          </cell>
          <cell r="G33" t="str">
            <v>PREETI GUPTA</v>
          </cell>
          <cell r="H33" t="str">
            <v>DHANESHWAR GUPTA</v>
          </cell>
          <cell r="I33" t="str">
            <v>LALITA GUPTA</v>
          </cell>
          <cell r="J33">
            <v>35505</v>
          </cell>
          <cell r="K33">
            <v>0</v>
          </cell>
          <cell r="L33" t="str">
            <v>F</v>
          </cell>
          <cell r="M33" t="str">
            <v>KOLTA</v>
          </cell>
          <cell r="N33" t="str">
            <v>OBC</v>
          </cell>
          <cell r="O33" t="str">
            <v>N</v>
          </cell>
          <cell r="P33" t="str">
            <v>Hindu</v>
          </cell>
          <cell r="Q33">
            <v>7898238456</v>
          </cell>
          <cell r="R33">
            <v>0</v>
          </cell>
          <cell r="S33" t="str">
            <v>899279179625</v>
          </cell>
          <cell r="T33" t="str">
            <v>Malda</v>
          </cell>
          <cell r="U33" t="str">
            <v>Jhalmala</v>
          </cell>
          <cell r="V33" t="str">
            <v>Pussore</v>
          </cell>
          <cell r="W33" t="str">
            <v>Raigarh</v>
          </cell>
          <cell r="X33" t="str">
            <v>CG</v>
          </cell>
          <cell r="Y33">
            <v>0</v>
          </cell>
          <cell r="Z33">
            <v>42591</v>
          </cell>
          <cell r="AA33">
            <v>0</v>
          </cell>
          <cell r="AB33">
            <v>0</v>
          </cell>
          <cell r="AC33" t="str">
            <v>12th</v>
          </cell>
          <cell r="AD33" t="str">
            <v>Commerce</v>
          </cell>
          <cell r="AE33">
            <v>2015</v>
          </cell>
          <cell r="AF33">
            <v>500</v>
          </cell>
          <cell r="AG33">
            <v>201</v>
          </cell>
          <cell r="AH33">
            <v>0.40200000000000002</v>
          </cell>
          <cell r="AR33">
            <v>7711086</v>
          </cell>
          <cell r="AS33">
            <v>49</v>
          </cell>
          <cell r="AT33">
            <v>36</v>
          </cell>
          <cell r="AU33">
            <v>33</v>
          </cell>
          <cell r="AV33">
            <v>42</v>
          </cell>
          <cell r="AW33">
            <v>37</v>
          </cell>
          <cell r="AX33">
            <v>30</v>
          </cell>
          <cell r="AY33">
            <v>44</v>
          </cell>
          <cell r="AZ33">
            <v>36</v>
          </cell>
          <cell r="BA33">
            <v>47</v>
          </cell>
          <cell r="BB33">
            <v>321</v>
          </cell>
          <cell r="BC33">
            <v>20</v>
          </cell>
          <cell r="BD33">
            <v>0.53500000000000003</v>
          </cell>
          <cell r="BF33">
            <v>81771110029</v>
          </cell>
          <cell r="BG33">
            <v>43</v>
          </cell>
          <cell r="BH33" t="str">
            <v>*18</v>
          </cell>
          <cell r="BI33">
            <v>25</v>
          </cell>
          <cell r="BJ33">
            <v>49</v>
          </cell>
          <cell r="BK33">
            <v>28</v>
          </cell>
          <cell r="BL33">
            <v>49</v>
          </cell>
          <cell r="BM33">
            <v>32</v>
          </cell>
          <cell r="BN33">
            <v>49</v>
          </cell>
          <cell r="BO33" t="e">
            <v>#VALUE!</v>
          </cell>
          <cell r="BP33" t="e">
            <v>#VALUE!</v>
          </cell>
        </row>
        <row r="34">
          <cell r="D34" t="str">
            <v>BUC/15/711/087</v>
          </cell>
          <cell r="E34">
            <v>0</v>
          </cell>
          <cell r="F34">
            <v>0</v>
          </cell>
          <cell r="G34" t="str">
            <v xml:space="preserve">PREMSHEELA </v>
          </cell>
          <cell r="H34" t="str">
            <v>NEHARU</v>
          </cell>
          <cell r="I34" t="str">
            <v>JAYANTI</v>
          </cell>
          <cell r="J34">
            <v>35605</v>
          </cell>
          <cell r="K34">
            <v>0</v>
          </cell>
          <cell r="L34" t="str">
            <v>F</v>
          </cell>
          <cell r="M34" t="str">
            <v>KOLTA</v>
          </cell>
          <cell r="N34" t="str">
            <v>OBC</v>
          </cell>
          <cell r="O34" t="str">
            <v>N</v>
          </cell>
          <cell r="P34" t="str">
            <v>Hindu</v>
          </cell>
          <cell r="Q34">
            <v>9685518123</v>
          </cell>
          <cell r="R34">
            <v>0</v>
          </cell>
          <cell r="S34" t="str">
            <v>917613483067</v>
          </cell>
          <cell r="T34" t="str">
            <v>Tribhouna</v>
          </cell>
          <cell r="U34" t="str">
            <v>Padigaon</v>
          </cell>
          <cell r="V34" t="str">
            <v>Pussore</v>
          </cell>
          <cell r="W34" t="str">
            <v>Raigarh</v>
          </cell>
          <cell r="X34" t="str">
            <v>CG</v>
          </cell>
          <cell r="Y34">
            <v>0</v>
          </cell>
          <cell r="Z34">
            <v>42591</v>
          </cell>
          <cell r="AA34">
            <v>0</v>
          </cell>
          <cell r="AB34">
            <v>0</v>
          </cell>
          <cell r="AC34" t="str">
            <v>12th</v>
          </cell>
          <cell r="AD34" t="str">
            <v>Commerce</v>
          </cell>
          <cell r="AE34">
            <v>2015</v>
          </cell>
          <cell r="AF34">
            <v>500</v>
          </cell>
          <cell r="AG34">
            <v>247</v>
          </cell>
          <cell r="AH34">
            <v>0.49399999999999999</v>
          </cell>
          <cell r="AR34">
            <v>7711087</v>
          </cell>
          <cell r="AS34">
            <v>46</v>
          </cell>
          <cell r="AT34">
            <v>36</v>
          </cell>
          <cell r="AU34">
            <v>27</v>
          </cell>
          <cell r="AV34">
            <v>36</v>
          </cell>
          <cell r="AW34">
            <v>38</v>
          </cell>
          <cell r="AX34">
            <v>34</v>
          </cell>
          <cell r="AY34">
            <v>29</v>
          </cell>
          <cell r="AZ34">
            <v>32</v>
          </cell>
          <cell r="BA34">
            <v>22</v>
          </cell>
          <cell r="BB34">
            <v>273</v>
          </cell>
          <cell r="BC34">
            <v>22</v>
          </cell>
          <cell r="BD34">
            <v>0.45500000000000002</v>
          </cell>
          <cell r="BF34">
            <v>81771110030</v>
          </cell>
          <cell r="BG34">
            <v>26</v>
          </cell>
          <cell r="BH34" t="str">
            <v>*14</v>
          </cell>
          <cell r="BI34">
            <v>23</v>
          </cell>
          <cell r="BJ34">
            <v>31</v>
          </cell>
          <cell r="BK34">
            <v>33</v>
          </cell>
          <cell r="BL34">
            <v>40</v>
          </cell>
          <cell r="BM34">
            <v>25</v>
          </cell>
          <cell r="BN34">
            <v>31</v>
          </cell>
          <cell r="BO34" t="e">
            <v>#VALUE!</v>
          </cell>
          <cell r="BP34" t="e">
            <v>#VALUE!</v>
          </cell>
        </row>
        <row r="35">
          <cell r="D35" t="str">
            <v>BUC/15/711/085</v>
          </cell>
          <cell r="E35">
            <v>0</v>
          </cell>
          <cell r="F35">
            <v>0</v>
          </cell>
          <cell r="G35" t="str">
            <v>PUSHPALATA SAO</v>
          </cell>
          <cell r="H35" t="str">
            <v>PARSURAM SAO</v>
          </cell>
          <cell r="I35" t="str">
            <v>PUSHPA BAI</v>
          </cell>
          <cell r="J35">
            <v>35142</v>
          </cell>
          <cell r="K35" t="str">
            <v>B+</v>
          </cell>
          <cell r="L35" t="str">
            <v>F</v>
          </cell>
          <cell r="M35" t="str">
            <v>TELI</v>
          </cell>
          <cell r="N35" t="str">
            <v>OBC</v>
          </cell>
          <cell r="O35" t="str">
            <v>N</v>
          </cell>
          <cell r="P35" t="str">
            <v>Hindu</v>
          </cell>
          <cell r="Q35">
            <v>9753042816</v>
          </cell>
          <cell r="R35">
            <v>0</v>
          </cell>
          <cell r="S35" t="str">
            <v>769753554335</v>
          </cell>
          <cell r="T35" t="str">
            <v>Malda</v>
          </cell>
          <cell r="U35" t="str">
            <v>Jhalmala</v>
          </cell>
          <cell r="V35" t="str">
            <v>Pussore</v>
          </cell>
          <cell r="W35" t="str">
            <v>Raigarh</v>
          </cell>
          <cell r="X35" t="str">
            <v>CG</v>
          </cell>
          <cell r="Y35">
            <v>0</v>
          </cell>
          <cell r="Z35">
            <v>42591</v>
          </cell>
          <cell r="AA35">
            <v>0</v>
          </cell>
          <cell r="AB35">
            <v>0</v>
          </cell>
          <cell r="AC35" t="str">
            <v>12th</v>
          </cell>
          <cell r="AD35" t="str">
            <v>Commerce</v>
          </cell>
          <cell r="AE35">
            <v>2015</v>
          </cell>
          <cell r="AF35">
            <v>500</v>
          </cell>
          <cell r="AG35">
            <v>212</v>
          </cell>
          <cell r="AH35">
            <v>0.42399999999999999</v>
          </cell>
          <cell r="AR35">
            <v>7711085</v>
          </cell>
          <cell r="AS35">
            <v>46</v>
          </cell>
          <cell r="AT35">
            <v>30</v>
          </cell>
          <cell r="AU35" t="str">
            <v>ABS</v>
          </cell>
          <cell r="AV35">
            <v>44</v>
          </cell>
          <cell r="AW35">
            <v>35</v>
          </cell>
          <cell r="AX35">
            <v>27</v>
          </cell>
          <cell r="AY35">
            <v>32</v>
          </cell>
          <cell r="AZ35">
            <v>33</v>
          </cell>
          <cell r="BA35">
            <v>25</v>
          </cell>
          <cell r="BB35">
            <v>272</v>
          </cell>
          <cell r="BC35">
            <v>20</v>
          </cell>
          <cell r="BD35">
            <v>0.45333333333333331</v>
          </cell>
          <cell r="BF35">
            <v>81771110031</v>
          </cell>
          <cell r="BG35">
            <v>41</v>
          </cell>
          <cell r="BH35">
            <v>28</v>
          </cell>
          <cell r="BI35">
            <v>22</v>
          </cell>
          <cell r="BJ35">
            <v>39</v>
          </cell>
          <cell r="BK35">
            <v>18</v>
          </cell>
          <cell r="BL35">
            <v>51</v>
          </cell>
          <cell r="BM35">
            <v>36</v>
          </cell>
          <cell r="BN35">
            <v>43</v>
          </cell>
          <cell r="BO35">
            <v>278</v>
          </cell>
          <cell r="BP35">
            <v>0.46333333333333332</v>
          </cell>
        </row>
        <row r="36">
          <cell r="D36" t="str">
            <v>BUC/15/711/090</v>
          </cell>
          <cell r="E36">
            <v>0</v>
          </cell>
          <cell r="F36">
            <v>0</v>
          </cell>
          <cell r="G36" t="str">
            <v>RAGINEE</v>
          </cell>
          <cell r="H36" t="str">
            <v>ARJUN</v>
          </cell>
          <cell r="I36" t="str">
            <v>BINDU</v>
          </cell>
          <cell r="J36">
            <v>35799</v>
          </cell>
          <cell r="K36">
            <v>0</v>
          </cell>
          <cell r="L36" t="str">
            <v>F</v>
          </cell>
          <cell r="M36" t="str">
            <v>KOLTA</v>
          </cell>
          <cell r="N36" t="str">
            <v>OBC</v>
          </cell>
          <cell r="O36" t="str">
            <v>N</v>
          </cell>
          <cell r="P36" t="str">
            <v>Hindu</v>
          </cell>
          <cell r="Q36">
            <v>9406220018</v>
          </cell>
          <cell r="R36">
            <v>0</v>
          </cell>
          <cell r="S36" t="str">
            <v>802026981276</v>
          </cell>
          <cell r="T36" t="str">
            <v>PARSAPALI</v>
          </cell>
          <cell r="U36" t="str">
            <v>BARADOLI</v>
          </cell>
          <cell r="V36" t="str">
            <v>Pussore</v>
          </cell>
          <cell r="W36" t="str">
            <v>Raigarh</v>
          </cell>
          <cell r="X36" t="str">
            <v>CG</v>
          </cell>
          <cell r="Y36">
            <v>0</v>
          </cell>
          <cell r="Z36">
            <v>42591</v>
          </cell>
          <cell r="AA36">
            <v>0</v>
          </cell>
          <cell r="AB36">
            <v>0</v>
          </cell>
          <cell r="AC36" t="str">
            <v>12th</v>
          </cell>
          <cell r="AD36" t="str">
            <v>Commerce</v>
          </cell>
          <cell r="AE36">
            <v>2015</v>
          </cell>
          <cell r="AF36">
            <v>500</v>
          </cell>
          <cell r="AG36">
            <v>351</v>
          </cell>
          <cell r="AH36">
            <v>0.70199999999999996</v>
          </cell>
          <cell r="AR36">
            <v>7711090</v>
          </cell>
          <cell r="AS36">
            <v>56</v>
          </cell>
          <cell r="AT36">
            <v>44</v>
          </cell>
          <cell r="AU36">
            <v>35</v>
          </cell>
          <cell r="AV36">
            <v>54</v>
          </cell>
          <cell r="AW36">
            <v>41</v>
          </cell>
          <cell r="AX36">
            <v>39</v>
          </cell>
          <cell r="AY36">
            <v>40</v>
          </cell>
          <cell r="AZ36">
            <v>37</v>
          </cell>
          <cell r="BA36">
            <v>45</v>
          </cell>
          <cell r="BB36">
            <v>356</v>
          </cell>
          <cell r="BC36">
            <v>23</v>
          </cell>
          <cell r="BD36">
            <v>0.59333333333333338</v>
          </cell>
          <cell r="BF36">
            <v>81771110032</v>
          </cell>
          <cell r="BG36">
            <v>46</v>
          </cell>
          <cell r="BH36">
            <v>47</v>
          </cell>
          <cell r="BI36">
            <v>39</v>
          </cell>
          <cell r="BJ36">
            <v>54</v>
          </cell>
          <cell r="BK36">
            <v>53</v>
          </cell>
          <cell r="BL36">
            <v>57</v>
          </cell>
          <cell r="BM36">
            <v>40</v>
          </cell>
          <cell r="BN36">
            <v>47</v>
          </cell>
          <cell r="BO36">
            <v>383</v>
          </cell>
          <cell r="BP36">
            <v>0.63833333333333331</v>
          </cell>
        </row>
        <row r="37">
          <cell r="D37" t="str">
            <v>BUCP/15/818/078</v>
          </cell>
          <cell r="G37" t="str">
            <v>RAJAT GUPTA</v>
          </cell>
          <cell r="H37" t="str">
            <v>VIPIN</v>
          </cell>
          <cell r="I37" t="str">
            <v>SITA GUPTA</v>
          </cell>
          <cell r="J37">
            <v>35200</v>
          </cell>
          <cell r="K37" t="str">
            <v>O+</v>
          </cell>
          <cell r="L37" t="str">
            <v>M</v>
          </cell>
          <cell r="M37" t="str">
            <v>KOLTA</v>
          </cell>
          <cell r="N37" t="str">
            <v>OBC</v>
          </cell>
          <cell r="O37" t="str">
            <v>N</v>
          </cell>
          <cell r="P37" t="str">
            <v>Hindu</v>
          </cell>
          <cell r="Q37">
            <v>8827306190</v>
          </cell>
          <cell r="S37" t="str">
            <v>973425749697</v>
          </cell>
          <cell r="T37" t="str">
            <v>NAWAPARA (B)</v>
          </cell>
          <cell r="U37" t="str">
            <v>Bade Haldi</v>
          </cell>
          <cell r="V37" t="str">
            <v>Pussore</v>
          </cell>
          <cell r="W37" t="str">
            <v>Raigarh</v>
          </cell>
          <cell r="X37" t="str">
            <v>CG</v>
          </cell>
          <cell r="Z37">
            <v>42591</v>
          </cell>
          <cell r="AC37" t="str">
            <v>12th</v>
          </cell>
          <cell r="AD37" t="str">
            <v>Commerce</v>
          </cell>
          <cell r="AE37">
            <v>2014</v>
          </cell>
          <cell r="AF37">
            <v>500</v>
          </cell>
          <cell r="AG37">
            <v>275</v>
          </cell>
          <cell r="AH37">
            <v>0.55000000000000004</v>
          </cell>
          <cell r="AR37">
            <v>7818078</v>
          </cell>
          <cell r="AS37">
            <v>33</v>
          </cell>
          <cell r="AT37">
            <v>28</v>
          </cell>
          <cell r="AU37">
            <v>42</v>
          </cell>
          <cell r="AV37">
            <v>34</v>
          </cell>
          <cell r="AW37">
            <v>26</v>
          </cell>
          <cell r="AX37">
            <v>41</v>
          </cell>
          <cell r="AY37">
            <v>21</v>
          </cell>
          <cell r="AZ37">
            <v>20</v>
          </cell>
          <cell r="BA37">
            <v>33</v>
          </cell>
          <cell r="BB37">
            <v>236</v>
          </cell>
          <cell r="BC37" t="str">
            <v>ABS</v>
          </cell>
          <cell r="BD37">
            <v>0.39333333333333331</v>
          </cell>
          <cell r="BF37">
            <v>81771110033</v>
          </cell>
          <cell r="BG37">
            <v>31</v>
          </cell>
          <cell r="BH37" t="str">
            <v>*21</v>
          </cell>
          <cell r="BI37">
            <v>17</v>
          </cell>
          <cell r="BJ37">
            <v>39</v>
          </cell>
          <cell r="BK37">
            <v>26</v>
          </cell>
          <cell r="BL37">
            <v>41</v>
          </cell>
          <cell r="BM37">
            <v>28</v>
          </cell>
          <cell r="BN37">
            <v>33</v>
          </cell>
          <cell r="BO37" t="e">
            <v>#VALUE!</v>
          </cell>
          <cell r="BP37" t="e">
            <v>#VALUE!</v>
          </cell>
        </row>
        <row r="38">
          <cell r="D38" t="str">
            <v>BUC/15/711/089</v>
          </cell>
          <cell r="E38">
            <v>0</v>
          </cell>
          <cell r="F38">
            <v>0</v>
          </cell>
          <cell r="G38" t="str">
            <v>RAJU CHAUHAN</v>
          </cell>
          <cell r="H38" t="str">
            <v>RABI CHAUHAN</v>
          </cell>
          <cell r="I38" t="str">
            <v>RAJNI CHAUHAN</v>
          </cell>
          <cell r="J38">
            <v>35455</v>
          </cell>
          <cell r="K38">
            <v>0</v>
          </cell>
          <cell r="L38" t="str">
            <v>M</v>
          </cell>
          <cell r="M38" t="str">
            <v>GANDA</v>
          </cell>
          <cell r="N38" t="str">
            <v>SC</v>
          </cell>
          <cell r="O38" t="str">
            <v>N</v>
          </cell>
          <cell r="P38" t="str">
            <v>Hindu</v>
          </cell>
          <cell r="Q38">
            <v>7898217343</v>
          </cell>
          <cell r="R38">
            <v>0</v>
          </cell>
          <cell r="S38" t="str">
            <v>867302946090</v>
          </cell>
          <cell r="T38" t="str">
            <v>Malda</v>
          </cell>
          <cell r="U38" t="str">
            <v>Jhalmala</v>
          </cell>
          <cell r="V38" t="str">
            <v>Pussore</v>
          </cell>
          <cell r="W38" t="str">
            <v>Raigarh</v>
          </cell>
          <cell r="X38" t="str">
            <v>CG</v>
          </cell>
          <cell r="Y38">
            <v>0</v>
          </cell>
          <cell r="Z38">
            <v>42591</v>
          </cell>
          <cell r="AA38">
            <v>0</v>
          </cell>
          <cell r="AB38">
            <v>0</v>
          </cell>
          <cell r="AC38" t="str">
            <v>12th</v>
          </cell>
          <cell r="AD38" t="str">
            <v>Commerce</v>
          </cell>
          <cell r="AE38">
            <v>2015</v>
          </cell>
          <cell r="AF38">
            <v>500</v>
          </cell>
          <cell r="AG38">
            <v>262</v>
          </cell>
          <cell r="AH38">
            <v>0.52400000000000002</v>
          </cell>
          <cell r="AR38">
            <v>7711089</v>
          </cell>
          <cell r="AS38">
            <v>37</v>
          </cell>
          <cell r="AT38">
            <v>42</v>
          </cell>
          <cell r="AU38">
            <v>17</v>
          </cell>
          <cell r="AV38">
            <v>44</v>
          </cell>
          <cell r="AW38">
            <v>32</v>
          </cell>
          <cell r="AX38">
            <v>26</v>
          </cell>
          <cell r="AY38">
            <v>18</v>
          </cell>
          <cell r="AZ38">
            <v>35</v>
          </cell>
          <cell r="BA38">
            <v>20</v>
          </cell>
          <cell r="BB38">
            <v>254</v>
          </cell>
          <cell r="BC38">
            <v>0</v>
          </cell>
          <cell r="BD38">
            <v>0.42333333333333334</v>
          </cell>
          <cell r="BO38">
            <v>0</v>
          </cell>
          <cell r="BP38">
            <v>0</v>
          </cell>
        </row>
        <row r="39">
          <cell r="D39" t="str">
            <v>BUC/15/711/091</v>
          </cell>
          <cell r="E39">
            <v>0</v>
          </cell>
          <cell r="F39">
            <v>0</v>
          </cell>
          <cell r="G39" t="str">
            <v>RAKESH KUMAR CHOUDHARY</v>
          </cell>
          <cell r="H39" t="str">
            <v>HIRALAL CHOUDHARY</v>
          </cell>
          <cell r="I39" t="str">
            <v>DEV KUMARI CHOUDHARY</v>
          </cell>
          <cell r="J39">
            <v>34916</v>
          </cell>
          <cell r="K39">
            <v>0</v>
          </cell>
          <cell r="L39" t="str">
            <v>M</v>
          </cell>
          <cell r="M39" t="str">
            <v>AGHARIA</v>
          </cell>
          <cell r="N39" t="str">
            <v>OBC</v>
          </cell>
          <cell r="O39" t="str">
            <v>N</v>
          </cell>
          <cell r="P39" t="str">
            <v>Hindu</v>
          </cell>
          <cell r="Q39">
            <v>7879494341</v>
          </cell>
          <cell r="R39">
            <v>0</v>
          </cell>
          <cell r="S39" t="str">
            <v>250995844515</v>
          </cell>
          <cell r="T39" t="str">
            <v>LANKAPALI</v>
          </cell>
          <cell r="U39" t="str">
            <v>KOTASURA</v>
          </cell>
          <cell r="V39" t="str">
            <v>Pussore</v>
          </cell>
          <cell r="W39" t="str">
            <v>Raigarh</v>
          </cell>
          <cell r="X39" t="str">
            <v>CG</v>
          </cell>
          <cell r="Y39">
            <v>0</v>
          </cell>
          <cell r="Z39">
            <v>42591</v>
          </cell>
          <cell r="AA39">
            <v>0</v>
          </cell>
          <cell r="AB39">
            <v>0</v>
          </cell>
          <cell r="AC39" t="str">
            <v>12th</v>
          </cell>
          <cell r="AD39" t="str">
            <v>Commerce</v>
          </cell>
          <cell r="AE39">
            <v>2014</v>
          </cell>
          <cell r="AF39">
            <v>500</v>
          </cell>
          <cell r="AG39">
            <v>187</v>
          </cell>
          <cell r="AH39">
            <v>0.374</v>
          </cell>
          <cell r="AR39">
            <v>7711091</v>
          </cell>
          <cell r="AS39">
            <v>43</v>
          </cell>
          <cell r="AT39">
            <v>39</v>
          </cell>
          <cell r="AU39">
            <v>25</v>
          </cell>
          <cell r="AV39">
            <v>47</v>
          </cell>
          <cell r="AW39">
            <v>34</v>
          </cell>
          <cell r="AX39">
            <v>30</v>
          </cell>
          <cell r="AY39">
            <v>16</v>
          </cell>
          <cell r="AZ39">
            <v>25</v>
          </cell>
          <cell r="BA39">
            <v>28</v>
          </cell>
          <cell r="BB39">
            <v>262</v>
          </cell>
          <cell r="BC39">
            <v>20</v>
          </cell>
          <cell r="BD39">
            <v>0.43666666666666665</v>
          </cell>
          <cell r="BO39">
            <v>0</v>
          </cell>
          <cell r="BP39">
            <v>0</v>
          </cell>
        </row>
        <row r="40">
          <cell r="D40" t="str">
            <v>BUC/14/711/130</v>
          </cell>
          <cell r="G40" t="str">
            <v>RAMESH KUMAR</v>
          </cell>
          <cell r="H40" t="str">
            <v>TENGNU</v>
          </cell>
          <cell r="I40" t="str">
            <v>MANGLI</v>
          </cell>
          <cell r="J40">
            <v>34230</v>
          </cell>
          <cell r="L40" t="str">
            <v>M</v>
          </cell>
          <cell r="M40" t="str">
            <v>SANWRA</v>
          </cell>
          <cell r="N40" t="str">
            <v>ST</v>
          </cell>
          <cell r="O40" t="str">
            <v>N</v>
          </cell>
          <cell r="P40" t="str">
            <v>Hindu</v>
          </cell>
          <cell r="Q40">
            <v>8966075965</v>
          </cell>
          <cell r="S40" t="str">
            <v>240490073079</v>
          </cell>
          <cell r="T40" t="str">
            <v xml:space="preserve">SEMRA </v>
          </cell>
          <cell r="U40" t="str">
            <v>JATRI</v>
          </cell>
          <cell r="V40" t="str">
            <v>Pussore</v>
          </cell>
          <cell r="W40" t="str">
            <v>Raigarh</v>
          </cell>
          <cell r="X40" t="str">
            <v>CG</v>
          </cell>
          <cell r="Z40">
            <v>42591</v>
          </cell>
          <cell r="AC40" t="str">
            <v>12TH</v>
          </cell>
          <cell r="AD40" t="str">
            <v>Commerce</v>
          </cell>
          <cell r="AE40">
            <v>2013</v>
          </cell>
          <cell r="AF40">
            <v>500</v>
          </cell>
          <cell r="AG40">
            <v>267</v>
          </cell>
          <cell r="AH40">
            <v>0.53400000000000003</v>
          </cell>
          <cell r="AR40">
            <v>701818004</v>
          </cell>
          <cell r="AS40">
            <v>34</v>
          </cell>
          <cell r="AT40">
            <v>26</v>
          </cell>
          <cell r="AU40">
            <v>46</v>
          </cell>
          <cell r="AV40">
            <v>50</v>
          </cell>
          <cell r="AW40">
            <v>45</v>
          </cell>
          <cell r="AX40">
            <v>86</v>
          </cell>
          <cell r="AZ40">
            <v>82</v>
          </cell>
          <cell r="BB40">
            <v>323</v>
          </cell>
          <cell r="BC40">
            <v>20</v>
          </cell>
          <cell r="BD40">
            <v>0.53833333333333333</v>
          </cell>
          <cell r="BF40">
            <v>81771110035</v>
          </cell>
          <cell r="BG40">
            <v>38</v>
          </cell>
          <cell r="BH40" t="str">
            <v>*19</v>
          </cell>
          <cell r="BI40">
            <v>25</v>
          </cell>
          <cell r="BJ40">
            <v>49</v>
          </cell>
          <cell r="BK40">
            <v>25</v>
          </cell>
          <cell r="BL40">
            <v>57</v>
          </cell>
          <cell r="BM40">
            <v>25</v>
          </cell>
          <cell r="BN40">
            <v>44</v>
          </cell>
          <cell r="BO40" t="e">
            <v>#VALUE!</v>
          </cell>
          <cell r="BP40" t="e">
            <v>#VALUE!</v>
          </cell>
        </row>
        <row r="41">
          <cell r="D41" t="str">
            <v>BUC/15/711/099</v>
          </cell>
          <cell r="E41">
            <v>0</v>
          </cell>
          <cell r="F41">
            <v>0</v>
          </cell>
          <cell r="G41" t="str">
            <v>SABYA</v>
          </cell>
          <cell r="H41" t="str">
            <v>SHYAM KUMAR</v>
          </cell>
          <cell r="I41" t="str">
            <v>SANDHYA</v>
          </cell>
          <cell r="J41">
            <v>35537</v>
          </cell>
          <cell r="K41">
            <v>0</v>
          </cell>
          <cell r="L41" t="str">
            <v>F</v>
          </cell>
          <cell r="M41" t="str">
            <v>KOLTA</v>
          </cell>
          <cell r="N41" t="str">
            <v>OBC</v>
          </cell>
          <cell r="O41" t="str">
            <v>N</v>
          </cell>
          <cell r="P41" t="str">
            <v>Hindu</v>
          </cell>
          <cell r="Q41">
            <v>9685518123</v>
          </cell>
          <cell r="R41">
            <v>0</v>
          </cell>
          <cell r="S41" t="str">
            <v>478643047495</v>
          </cell>
          <cell r="T41" t="str">
            <v>CHHOTE HARDI</v>
          </cell>
          <cell r="U41" t="str">
            <v>KONDPALI</v>
          </cell>
          <cell r="V41" t="str">
            <v>Pussore</v>
          </cell>
          <cell r="W41" t="str">
            <v>Raigarh</v>
          </cell>
          <cell r="X41" t="str">
            <v>CG</v>
          </cell>
          <cell r="Y41">
            <v>0</v>
          </cell>
          <cell r="Z41">
            <v>42591</v>
          </cell>
          <cell r="AA41">
            <v>0</v>
          </cell>
          <cell r="AB41">
            <v>0</v>
          </cell>
          <cell r="AC41" t="str">
            <v>12th</v>
          </cell>
          <cell r="AD41" t="str">
            <v>Commerce</v>
          </cell>
          <cell r="AE41">
            <v>2015</v>
          </cell>
          <cell r="AF41">
            <v>500</v>
          </cell>
          <cell r="AG41">
            <v>210</v>
          </cell>
          <cell r="AH41">
            <v>0.42</v>
          </cell>
          <cell r="AR41">
            <v>7711099</v>
          </cell>
          <cell r="AS41">
            <v>47</v>
          </cell>
          <cell r="AT41">
            <v>35</v>
          </cell>
          <cell r="AU41">
            <v>19</v>
          </cell>
          <cell r="AV41">
            <v>38</v>
          </cell>
          <cell r="AW41">
            <v>35</v>
          </cell>
          <cell r="AX41">
            <v>43</v>
          </cell>
          <cell r="AY41">
            <v>31</v>
          </cell>
          <cell r="AZ41">
            <v>27</v>
          </cell>
          <cell r="BA41">
            <v>31</v>
          </cell>
          <cell r="BB41">
            <v>287</v>
          </cell>
          <cell r="BC41">
            <v>19</v>
          </cell>
          <cell r="BD41">
            <v>0.47833333333333333</v>
          </cell>
          <cell r="BF41">
            <v>81771110036</v>
          </cell>
          <cell r="BG41">
            <v>33</v>
          </cell>
          <cell r="BH41" t="str">
            <v>*20</v>
          </cell>
          <cell r="BI41">
            <v>15</v>
          </cell>
          <cell r="BJ41">
            <v>39</v>
          </cell>
          <cell r="BK41">
            <v>21</v>
          </cell>
          <cell r="BL41">
            <v>43</v>
          </cell>
          <cell r="BM41">
            <v>30</v>
          </cell>
          <cell r="BN41">
            <v>43</v>
          </cell>
          <cell r="BO41" t="e">
            <v>#VALUE!</v>
          </cell>
          <cell r="BP41" t="e">
            <v>#VALUE!</v>
          </cell>
        </row>
        <row r="42">
          <cell r="D42" t="str">
            <v>BUC/15/711/096</v>
          </cell>
          <cell r="E42">
            <v>0</v>
          </cell>
          <cell r="F42">
            <v>0</v>
          </cell>
          <cell r="G42" t="str">
            <v>SHAIL KUMAR SAO</v>
          </cell>
          <cell r="H42" t="str">
            <v>DATA RAM SAO</v>
          </cell>
          <cell r="I42" t="str">
            <v>KENWARA SAO</v>
          </cell>
          <cell r="J42">
            <v>35431</v>
          </cell>
          <cell r="K42">
            <v>0</v>
          </cell>
          <cell r="L42" t="str">
            <v>F</v>
          </cell>
          <cell r="M42" t="str">
            <v>TELI</v>
          </cell>
          <cell r="N42" t="str">
            <v>OBC</v>
          </cell>
          <cell r="O42" t="str">
            <v>N</v>
          </cell>
          <cell r="P42" t="str">
            <v>Hindu</v>
          </cell>
          <cell r="Q42">
            <v>9893662456</v>
          </cell>
          <cell r="R42">
            <v>0</v>
          </cell>
          <cell r="S42" t="str">
            <v>933825002774</v>
          </cell>
          <cell r="T42" t="str">
            <v>Malda</v>
          </cell>
          <cell r="U42" t="str">
            <v>Jhalmala</v>
          </cell>
          <cell r="V42" t="str">
            <v>Pussore</v>
          </cell>
          <cell r="W42" t="str">
            <v>Raigarh</v>
          </cell>
          <cell r="X42" t="str">
            <v>CG</v>
          </cell>
          <cell r="Y42">
            <v>0</v>
          </cell>
          <cell r="Z42">
            <v>42591</v>
          </cell>
          <cell r="AA42">
            <v>0</v>
          </cell>
          <cell r="AB42">
            <v>0</v>
          </cell>
          <cell r="AC42" t="str">
            <v>12th</v>
          </cell>
          <cell r="AD42" t="str">
            <v>Commerce</v>
          </cell>
          <cell r="AE42">
            <v>2015</v>
          </cell>
          <cell r="AF42">
            <v>500</v>
          </cell>
          <cell r="AG42">
            <v>282</v>
          </cell>
          <cell r="AH42">
            <v>0.56399999999999995</v>
          </cell>
          <cell r="AR42">
            <v>7711096</v>
          </cell>
          <cell r="AS42">
            <v>45</v>
          </cell>
          <cell r="AT42">
            <v>40</v>
          </cell>
          <cell r="AU42">
            <v>34</v>
          </cell>
          <cell r="AV42">
            <v>37</v>
          </cell>
          <cell r="AW42">
            <v>41</v>
          </cell>
          <cell r="AX42">
            <v>36</v>
          </cell>
          <cell r="AY42">
            <v>31</v>
          </cell>
          <cell r="AZ42">
            <v>34</v>
          </cell>
          <cell r="BA42">
            <v>35</v>
          </cell>
          <cell r="BB42">
            <v>299</v>
          </cell>
          <cell r="BC42">
            <v>19</v>
          </cell>
          <cell r="BD42">
            <v>0.49833333333333335</v>
          </cell>
          <cell r="BF42">
            <v>81771110037</v>
          </cell>
          <cell r="BG42">
            <v>41</v>
          </cell>
          <cell r="BH42" t="str">
            <v>*15</v>
          </cell>
          <cell r="BI42">
            <v>21</v>
          </cell>
          <cell r="BJ42">
            <v>41</v>
          </cell>
          <cell r="BK42">
            <v>29</v>
          </cell>
          <cell r="BL42">
            <v>53</v>
          </cell>
          <cell r="BM42">
            <v>25</v>
          </cell>
          <cell r="BN42">
            <v>38</v>
          </cell>
          <cell r="BO42" t="e">
            <v>#VALUE!</v>
          </cell>
          <cell r="BP42" t="e">
            <v>#VALUE!</v>
          </cell>
        </row>
        <row r="43">
          <cell r="D43" t="str">
            <v>BUC/15/711/095</v>
          </cell>
          <cell r="E43">
            <v>0</v>
          </cell>
          <cell r="F43">
            <v>0</v>
          </cell>
          <cell r="G43" t="str">
            <v>SHIV CHARAN</v>
          </cell>
          <cell r="H43" t="str">
            <v>SAPAT LAL</v>
          </cell>
          <cell r="I43" t="str">
            <v>SATYAVATI</v>
          </cell>
          <cell r="J43">
            <v>35092</v>
          </cell>
          <cell r="K43">
            <v>0</v>
          </cell>
          <cell r="L43" t="str">
            <v>M</v>
          </cell>
          <cell r="M43" t="str">
            <v>KOLTA</v>
          </cell>
          <cell r="N43" t="str">
            <v>OBC</v>
          </cell>
          <cell r="O43" t="str">
            <v>N</v>
          </cell>
          <cell r="P43" t="str">
            <v>Hindu</v>
          </cell>
          <cell r="Q43">
            <v>8463064557</v>
          </cell>
          <cell r="R43">
            <v>0</v>
          </cell>
          <cell r="S43" t="str">
            <v>687345823441</v>
          </cell>
          <cell r="T43" t="str">
            <v>BASANPALI</v>
          </cell>
          <cell r="U43" t="str">
            <v>Mahloi</v>
          </cell>
          <cell r="V43" t="str">
            <v>Pussore</v>
          </cell>
          <cell r="W43" t="str">
            <v>Raigarh</v>
          </cell>
          <cell r="X43" t="str">
            <v>CG</v>
          </cell>
          <cell r="Y43">
            <v>0</v>
          </cell>
          <cell r="Z43">
            <v>42591</v>
          </cell>
          <cell r="AA43">
            <v>0</v>
          </cell>
          <cell r="AB43">
            <v>0</v>
          </cell>
          <cell r="AC43" t="str">
            <v>12th</v>
          </cell>
          <cell r="AD43" t="str">
            <v>Commerce</v>
          </cell>
          <cell r="AE43">
            <v>2015</v>
          </cell>
          <cell r="AF43">
            <v>500</v>
          </cell>
          <cell r="AG43">
            <v>285</v>
          </cell>
          <cell r="AH43">
            <v>0.56999999999999995</v>
          </cell>
          <cell r="AR43">
            <v>7711095</v>
          </cell>
          <cell r="AS43">
            <v>49</v>
          </cell>
          <cell r="AT43">
            <v>42</v>
          </cell>
          <cell r="AU43">
            <v>22</v>
          </cell>
          <cell r="AV43">
            <v>41</v>
          </cell>
          <cell r="AW43">
            <v>36</v>
          </cell>
          <cell r="AX43">
            <v>26</v>
          </cell>
          <cell r="AY43">
            <v>25</v>
          </cell>
          <cell r="AZ43">
            <v>25</v>
          </cell>
          <cell r="BA43">
            <v>25</v>
          </cell>
          <cell r="BB43">
            <v>269</v>
          </cell>
          <cell r="BC43">
            <v>20</v>
          </cell>
          <cell r="BD43">
            <v>0.44833333333333331</v>
          </cell>
          <cell r="BF43">
            <v>81771110038</v>
          </cell>
          <cell r="BG43">
            <v>38</v>
          </cell>
          <cell r="BH43" t="str">
            <v>*19</v>
          </cell>
          <cell r="BI43">
            <v>19</v>
          </cell>
          <cell r="BJ43">
            <v>37</v>
          </cell>
          <cell r="BK43">
            <v>26</v>
          </cell>
          <cell r="BL43">
            <v>43</v>
          </cell>
          <cell r="BM43">
            <v>13</v>
          </cell>
          <cell r="BN43">
            <v>37</v>
          </cell>
          <cell r="BO43" t="e">
            <v>#VALUE!</v>
          </cell>
          <cell r="BP43" t="e">
            <v>#VALUE!</v>
          </cell>
        </row>
        <row r="44">
          <cell r="D44" t="str">
            <v>BUC/15/711/092</v>
          </cell>
          <cell r="E44">
            <v>0</v>
          </cell>
          <cell r="F44">
            <v>0</v>
          </cell>
          <cell r="G44" t="str">
            <v>SHIV NARAYAN SIDAR</v>
          </cell>
          <cell r="H44" t="str">
            <v>DAKSHIN SIDAR</v>
          </cell>
          <cell r="I44" t="str">
            <v>LAXMI SIDAR</v>
          </cell>
          <cell r="J44">
            <v>35767</v>
          </cell>
          <cell r="K44">
            <v>0</v>
          </cell>
          <cell r="L44" t="str">
            <v>M</v>
          </cell>
          <cell r="M44" t="str">
            <v>SANWRA</v>
          </cell>
          <cell r="N44" t="str">
            <v>ST</v>
          </cell>
          <cell r="O44" t="str">
            <v>N</v>
          </cell>
          <cell r="P44" t="str">
            <v>Hindu</v>
          </cell>
          <cell r="Q44">
            <v>7869445592</v>
          </cell>
          <cell r="R44">
            <v>0</v>
          </cell>
          <cell r="S44" t="str">
            <v>396545332918</v>
          </cell>
          <cell r="T44" t="str">
            <v>BONDA</v>
          </cell>
          <cell r="U44" t="str">
            <v>CH.UMARIA</v>
          </cell>
          <cell r="V44" t="str">
            <v>Pussore</v>
          </cell>
          <cell r="W44" t="str">
            <v>Raigarh</v>
          </cell>
          <cell r="X44" t="str">
            <v>CG</v>
          </cell>
          <cell r="Y44">
            <v>0</v>
          </cell>
          <cell r="Z44">
            <v>42591</v>
          </cell>
          <cell r="AA44">
            <v>0</v>
          </cell>
          <cell r="AB44">
            <v>0</v>
          </cell>
          <cell r="AC44" t="str">
            <v>12th</v>
          </cell>
          <cell r="AD44" t="str">
            <v>Commerce</v>
          </cell>
          <cell r="AE44">
            <v>2015</v>
          </cell>
          <cell r="AF44">
            <v>500</v>
          </cell>
          <cell r="AG44">
            <v>344</v>
          </cell>
          <cell r="AH44">
            <v>0.68799999999999994</v>
          </cell>
          <cell r="AR44">
            <v>7711092</v>
          </cell>
          <cell r="AS44">
            <v>57</v>
          </cell>
          <cell r="AT44">
            <v>53</v>
          </cell>
          <cell r="AU44">
            <v>24</v>
          </cell>
          <cell r="AV44">
            <v>49</v>
          </cell>
          <cell r="AW44">
            <v>42</v>
          </cell>
          <cell r="AX44">
            <v>37</v>
          </cell>
          <cell r="AY44">
            <v>28</v>
          </cell>
          <cell r="AZ44">
            <v>41</v>
          </cell>
          <cell r="BA44">
            <v>43</v>
          </cell>
          <cell r="BB44">
            <v>350</v>
          </cell>
          <cell r="BC44">
            <v>23</v>
          </cell>
          <cell r="BD44">
            <v>0.58333333333333337</v>
          </cell>
          <cell r="BF44">
            <v>81771110039</v>
          </cell>
          <cell r="BG44">
            <v>40</v>
          </cell>
          <cell r="BH44">
            <v>31</v>
          </cell>
          <cell r="BI44">
            <v>9</v>
          </cell>
          <cell r="BJ44">
            <v>40</v>
          </cell>
          <cell r="BK44">
            <v>44</v>
          </cell>
          <cell r="BL44">
            <v>53</v>
          </cell>
          <cell r="BM44">
            <v>37</v>
          </cell>
          <cell r="BN44">
            <v>45</v>
          </cell>
          <cell r="BO44">
            <v>299</v>
          </cell>
          <cell r="BP44">
            <v>0.49833333333333335</v>
          </cell>
        </row>
        <row r="45">
          <cell r="D45" t="str">
            <v>BUC/15/711/101</v>
          </cell>
          <cell r="E45">
            <v>0</v>
          </cell>
          <cell r="F45">
            <v>0</v>
          </cell>
          <cell r="G45" t="str">
            <v>SHRAVAN KUMAR BARIK</v>
          </cell>
          <cell r="H45" t="str">
            <v>BHARAT LAL BARIK</v>
          </cell>
          <cell r="I45" t="str">
            <v>LAXMI BARIK</v>
          </cell>
          <cell r="J45">
            <v>34179</v>
          </cell>
          <cell r="K45" t="str">
            <v>B+</v>
          </cell>
          <cell r="L45" t="str">
            <v>M</v>
          </cell>
          <cell r="M45" t="str">
            <v>NAI</v>
          </cell>
          <cell r="N45" t="str">
            <v>OBC</v>
          </cell>
          <cell r="O45" t="str">
            <v>N</v>
          </cell>
          <cell r="P45" t="str">
            <v>Hindu</v>
          </cell>
          <cell r="Q45">
            <v>9630960341</v>
          </cell>
          <cell r="R45">
            <v>0</v>
          </cell>
          <cell r="S45" t="str">
            <v>959541543805</v>
          </cell>
          <cell r="T45" t="str">
            <v>BARADOLI</v>
          </cell>
          <cell r="U45" t="str">
            <v>BARADOLI</v>
          </cell>
          <cell r="V45" t="str">
            <v>Pussore</v>
          </cell>
          <cell r="W45" t="str">
            <v>Raigarh</v>
          </cell>
          <cell r="X45" t="str">
            <v>CG</v>
          </cell>
          <cell r="Y45">
            <v>0</v>
          </cell>
          <cell r="Z45">
            <v>42591</v>
          </cell>
          <cell r="AA45">
            <v>0</v>
          </cell>
          <cell r="AB45">
            <v>0</v>
          </cell>
          <cell r="AC45" t="str">
            <v>12th</v>
          </cell>
          <cell r="AD45" t="str">
            <v>Commerce</v>
          </cell>
          <cell r="AE45">
            <v>2015</v>
          </cell>
          <cell r="AF45">
            <v>500</v>
          </cell>
          <cell r="AG45">
            <v>181</v>
          </cell>
          <cell r="AH45">
            <v>0.36199999999999999</v>
          </cell>
          <cell r="AR45">
            <v>7711101</v>
          </cell>
          <cell r="AS45">
            <v>40</v>
          </cell>
          <cell r="AT45">
            <v>47</v>
          </cell>
          <cell r="AU45">
            <v>25</v>
          </cell>
          <cell r="AV45">
            <v>26</v>
          </cell>
          <cell r="AW45" t="str">
            <v>ABS</v>
          </cell>
          <cell r="AX45">
            <v>27</v>
          </cell>
          <cell r="AY45">
            <v>31</v>
          </cell>
          <cell r="AZ45">
            <v>25</v>
          </cell>
          <cell r="BA45">
            <v>25</v>
          </cell>
          <cell r="BB45" t="e">
            <v>#VALUE!</v>
          </cell>
          <cell r="BC45">
            <v>19</v>
          </cell>
          <cell r="BD45" t="e">
            <v>#VALUE!</v>
          </cell>
          <cell r="BF45">
            <v>81771110040</v>
          </cell>
          <cell r="BG45">
            <v>33</v>
          </cell>
          <cell r="BH45" t="str">
            <v>*8</v>
          </cell>
          <cell r="BI45">
            <v>16</v>
          </cell>
          <cell r="BJ45">
            <v>36</v>
          </cell>
          <cell r="BK45">
            <v>19</v>
          </cell>
          <cell r="BL45">
            <v>42</v>
          </cell>
          <cell r="BM45">
            <v>18</v>
          </cell>
          <cell r="BN45">
            <v>33</v>
          </cell>
          <cell r="BO45" t="e">
            <v>#VALUE!</v>
          </cell>
          <cell r="BP45" t="e">
            <v>#VALUE!</v>
          </cell>
        </row>
        <row r="46">
          <cell r="D46" t="str">
            <v>BUC/15/711/098</v>
          </cell>
          <cell r="E46">
            <v>0</v>
          </cell>
          <cell r="F46">
            <v>0</v>
          </cell>
          <cell r="G46" t="str">
            <v>SUMATI SIDAR</v>
          </cell>
          <cell r="H46" t="str">
            <v>TRILOCHAN SIDAR</v>
          </cell>
          <cell r="I46" t="str">
            <v>BUDHIYARIN</v>
          </cell>
          <cell r="J46">
            <v>35631</v>
          </cell>
          <cell r="K46">
            <v>0</v>
          </cell>
          <cell r="L46" t="str">
            <v>F</v>
          </cell>
          <cell r="M46" t="str">
            <v>GOND</v>
          </cell>
          <cell r="N46" t="str">
            <v>ST</v>
          </cell>
          <cell r="O46" t="str">
            <v>N</v>
          </cell>
          <cell r="P46" t="str">
            <v>Hindu</v>
          </cell>
          <cell r="Q46">
            <v>7389385554</v>
          </cell>
          <cell r="R46">
            <v>0</v>
          </cell>
          <cell r="S46" t="str">
            <v>562795909761</v>
          </cell>
          <cell r="T46" t="str">
            <v>TADOLA</v>
          </cell>
          <cell r="U46" t="str">
            <v>Pussore</v>
          </cell>
          <cell r="V46" t="str">
            <v>Pussore</v>
          </cell>
          <cell r="W46" t="str">
            <v>Raigarh</v>
          </cell>
          <cell r="X46" t="str">
            <v>CG</v>
          </cell>
          <cell r="Y46">
            <v>0</v>
          </cell>
          <cell r="Z46">
            <v>42591</v>
          </cell>
          <cell r="AA46">
            <v>0</v>
          </cell>
          <cell r="AB46">
            <v>0</v>
          </cell>
          <cell r="AC46" t="str">
            <v>12th</v>
          </cell>
          <cell r="AD46" t="str">
            <v>Commerce</v>
          </cell>
          <cell r="AE46">
            <v>2015</v>
          </cell>
          <cell r="AF46">
            <v>500</v>
          </cell>
          <cell r="AG46">
            <v>274</v>
          </cell>
          <cell r="AH46">
            <v>0.54800000000000004</v>
          </cell>
          <cell r="AR46">
            <v>7711098</v>
          </cell>
          <cell r="AS46">
            <v>40</v>
          </cell>
          <cell r="AT46">
            <v>29</v>
          </cell>
          <cell r="AU46">
            <v>28</v>
          </cell>
          <cell r="AV46">
            <v>45</v>
          </cell>
          <cell r="AW46">
            <v>40</v>
          </cell>
          <cell r="AX46">
            <v>26</v>
          </cell>
          <cell r="AY46">
            <v>41</v>
          </cell>
          <cell r="AZ46">
            <v>40</v>
          </cell>
          <cell r="BA46">
            <v>36</v>
          </cell>
          <cell r="BB46">
            <v>297</v>
          </cell>
          <cell r="BC46">
            <v>22</v>
          </cell>
          <cell r="BD46">
            <v>0.495</v>
          </cell>
          <cell r="BF46">
            <v>81771110041</v>
          </cell>
          <cell r="BG46">
            <v>47</v>
          </cell>
          <cell r="BH46">
            <v>28</v>
          </cell>
          <cell r="BI46">
            <v>21</v>
          </cell>
          <cell r="BJ46">
            <v>44</v>
          </cell>
          <cell r="BK46">
            <v>26</v>
          </cell>
          <cell r="BL46">
            <v>54</v>
          </cell>
          <cell r="BM46">
            <v>36</v>
          </cell>
          <cell r="BN46">
            <v>44</v>
          </cell>
          <cell r="BO46">
            <v>300</v>
          </cell>
          <cell r="BP46">
            <v>0.5</v>
          </cell>
        </row>
        <row r="47">
          <cell r="D47" t="str">
            <v>BUC/15/711/097</v>
          </cell>
          <cell r="E47">
            <v>0</v>
          </cell>
          <cell r="F47">
            <v>0</v>
          </cell>
          <cell r="G47" t="str">
            <v>SUNAYANA THAWAIT</v>
          </cell>
          <cell r="H47" t="str">
            <v>LAXMI THAWAIT</v>
          </cell>
          <cell r="I47" t="str">
            <v>SUNITA THAWAIT</v>
          </cell>
          <cell r="J47">
            <v>35727</v>
          </cell>
          <cell r="K47">
            <v>0</v>
          </cell>
          <cell r="L47" t="str">
            <v>F</v>
          </cell>
          <cell r="M47" t="str">
            <v>BARAI</v>
          </cell>
          <cell r="N47" t="str">
            <v>OBC</v>
          </cell>
          <cell r="O47" t="str">
            <v>N</v>
          </cell>
          <cell r="P47" t="str">
            <v>Hindu</v>
          </cell>
          <cell r="Q47">
            <v>8871918040</v>
          </cell>
          <cell r="R47">
            <v>0</v>
          </cell>
          <cell r="S47" t="str">
            <v>535716539671</v>
          </cell>
          <cell r="T47" t="str">
            <v>SORHAPATH</v>
          </cell>
          <cell r="U47" t="str">
            <v>Pussore</v>
          </cell>
          <cell r="V47" t="str">
            <v>Pussore</v>
          </cell>
          <cell r="W47" t="str">
            <v>Raigarh</v>
          </cell>
          <cell r="X47" t="str">
            <v>CG</v>
          </cell>
          <cell r="Y47">
            <v>0</v>
          </cell>
          <cell r="Z47">
            <v>42591</v>
          </cell>
          <cell r="AA47">
            <v>0</v>
          </cell>
          <cell r="AB47">
            <v>0</v>
          </cell>
          <cell r="AC47" t="str">
            <v>12th</v>
          </cell>
          <cell r="AD47" t="str">
            <v>Maths Science</v>
          </cell>
          <cell r="AE47">
            <v>2015</v>
          </cell>
          <cell r="AF47">
            <v>500</v>
          </cell>
          <cell r="AG47">
            <v>296</v>
          </cell>
          <cell r="AH47">
            <v>0.59199999999999997</v>
          </cell>
          <cell r="AR47">
            <v>7711099</v>
          </cell>
          <cell r="AS47">
            <v>57</v>
          </cell>
          <cell r="AT47">
            <v>45</v>
          </cell>
          <cell r="AU47">
            <v>30</v>
          </cell>
          <cell r="AV47">
            <v>48</v>
          </cell>
          <cell r="AW47">
            <v>38</v>
          </cell>
          <cell r="AX47">
            <v>41</v>
          </cell>
          <cell r="AY47">
            <v>36</v>
          </cell>
          <cell r="AZ47">
            <v>38</v>
          </cell>
          <cell r="BA47">
            <v>41</v>
          </cell>
          <cell r="BB47">
            <v>344</v>
          </cell>
          <cell r="BC47">
            <v>19</v>
          </cell>
          <cell r="BD47">
            <v>0.57333333333333336</v>
          </cell>
          <cell r="BF47">
            <v>81771110042</v>
          </cell>
          <cell r="BG47">
            <v>46</v>
          </cell>
          <cell r="BH47" t="str">
            <v>*19</v>
          </cell>
          <cell r="BI47">
            <v>26</v>
          </cell>
          <cell r="BJ47">
            <v>53</v>
          </cell>
          <cell r="BK47">
            <v>14</v>
          </cell>
          <cell r="BL47">
            <v>60</v>
          </cell>
          <cell r="BM47">
            <v>45</v>
          </cell>
          <cell r="BN47">
            <v>52</v>
          </cell>
          <cell r="BO47" t="e">
            <v>#VALUE!</v>
          </cell>
          <cell r="BP47" t="e">
            <v>#VALUE!</v>
          </cell>
        </row>
        <row r="48">
          <cell r="D48" t="str">
            <v>BUC/15/711/094</v>
          </cell>
          <cell r="E48">
            <v>0</v>
          </cell>
          <cell r="F48">
            <v>0</v>
          </cell>
          <cell r="G48" t="str">
            <v>SUNDAR LAL SIDAR</v>
          </cell>
          <cell r="H48" t="str">
            <v>SAMARU SIDAR</v>
          </cell>
          <cell r="I48" t="str">
            <v>ASAMATEE SIDAR</v>
          </cell>
          <cell r="J48">
            <v>35558</v>
          </cell>
          <cell r="K48">
            <v>0</v>
          </cell>
          <cell r="L48" t="str">
            <v>M</v>
          </cell>
          <cell r="M48" t="str">
            <v>SANWRA</v>
          </cell>
          <cell r="N48" t="str">
            <v>ST</v>
          </cell>
          <cell r="O48" t="str">
            <v>N</v>
          </cell>
          <cell r="P48" t="str">
            <v>Hindu</v>
          </cell>
          <cell r="Q48">
            <v>7869732478</v>
          </cell>
          <cell r="R48">
            <v>0</v>
          </cell>
          <cell r="S48" t="str">
            <v>383673103884</v>
          </cell>
          <cell r="T48" t="str">
            <v>BONDA</v>
          </cell>
          <cell r="U48" t="str">
            <v>CH.UMARIA</v>
          </cell>
          <cell r="V48" t="str">
            <v>Pussore</v>
          </cell>
          <cell r="W48" t="str">
            <v>Raigarh</v>
          </cell>
          <cell r="X48" t="str">
            <v>CG</v>
          </cell>
          <cell r="Y48">
            <v>0</v>
          </cell>
          <cell r="Z48">
            <v>42591</v>
          </cell>
          <cell r="AA48">
            <v>0</v>
          </cell>
          <cell r="AB48">
            <v>0</v>
          </cell>
          <cell r="AC48" t="str">
            <v>12th</v>
          </cell>
          <cell r="AD48" t="str">
            <v>Commerce</v>
          </cell>
          <cell r="AE48">
            <v>2015</v>
          </cell>
          <cell r="AF48">
            <v>500</v>
          </cell>
          <cell r="AG48">
            <v>343</v>
          </cell>
          <cell r="AH48">
            <v>0.68600000000000005</v>
          </cell>
          <cell r="AR48">
            <v>7711094</v>
          </cell>
          <cell r="AS48">
            <v>50</v>
          </cell>
          <cell r="AT48">
            <v>39</v>
          </cell>
          <cell r="AU48">
            <v>28</v>
          </cell>
          <cell r="AV48">
            <v>49</v>
          </cell>
          <cell r="AW48">
            <v>38</v>
          </cell>
          <cell r="AX48">
            <v>40</v>
          </cell>
          <cell r="AY48">
            <v>29</v>
          </cell>
          <cell r="AZ48">
            <v>41</v>
          </cell>
          <cell r="BA48">
            <v>33</v>
          </cell>
          <cell r="BB48">
            <v>319</v>
          </cell>
          <cell r="BC48">
            <v>22</v>
          </cell>
          <cell r="BD48">
            <v>0.53166666666666662</v>
          </cell>
          <cell r="BF48">
            <v>81771110043</v>
          </cell>
          <cell r="BG48">
            <v>38</v>
          </cell>
          <cell r="BH48">
            <v>31</v>
          </cell>
          <cell r="BI48">
            <v>25</v>
          </cell>
          <cell r="BJ48">
            <v>45</v>
          </cell>
          <cell r="BK48">
            <v>45</v>
          </cell>
          <cell r="BL48">
            <v>52</v>
          </cell>
          <cell r="BM48">
            <v>30</v>
          </cell>
          <cell r="BN48">
            <v>44</v>
          </cell>
          <cell r="BO48">
            <v>310</v>
          </cell>
          <cell r="BP48">
            <v>0.51666666666666672</v>
          </cell>
        </row>
        <row r="49">
          <cell r="D49" t="str">
            <v>BUC/15/711/100</v>
          </cell>
          <cell r="E49">
            <v>0</v>
          </cell>
          <cell r="F49">
            <v>0</v>
          </cell>
          <cell r="G49" t="str">
            <v>SUNIL PRADHAN</v>
          </cell>
          <cell r="H49" t="str">
            <v>PURAN PRADHAN</v>
          </cell>
          <cell r="I49" t="str">
            <v>DUTIYA</v>
          </cell>
          <cell r="J49">
            <v>35496</v>
          </cell>
          <cell r="K49">
            <v>0</v>
          </cell>
          <cell r="L49" t="str">
            <v>M</v>
          </cell>
          <cell r="M49" t="str">
            <v>KOLTA</v>
          </cell>
          <cell r="N49" t="str">
            <v>OBC</v>
          </cell>
          <cell r="O49" t="str">
            <v>N</v>
          </cell>
          <cell r="P49" t="str">
            <v>Hindu</v>
          </cell>
          <cell r="Q49">
            <v>8085535366</v>
          </cell>
          <cell r="R49">
            <v>0</v>
          </cell>
          <cell r="S49" t="str">
            <v>402799837132</v>
          </cell>
          <cell r="T49" t="str">
            <v>THAKURPALI</v>
          </cell>
          <cell r="U49" t="str">
            <v>TINMINI</v>
          </cell>
          <cell r="V49" t="str">
            <v>Pussore</v>
          </cell>
          <cell r="W49" t="str">
            <v>Raigarh</v>
          </cell>
          <cell r="X49" t="str">
            <v>CG</v>
          </cell>
          <cell r="Y49">
            <v>0</v>
          </cell>
          <cell r="Z49">
            <v>42591</v>
          </cell>
          <cell r="AA49">
            <v>0</v>
          </cell>
          <cell r="AB49">
            <v>0</v>
          </cell>
          <cell r="AC49" t="str">
            <v>12th</v>
          </cell>
          <cell r="AD49" t="str">
            <v>Commerce</v>
          </cell>
          <cell r="AE49">
            <v>2015</v>
          </cell>
          <cell r="AF49">
            <v>500</v>
          </cell>
          <cell r="AG49">
            <v>325</v>
          </cell>
          <cell r="AH49">
            <v>0.65</v>
          </cell>
          <cell r="AR49">
            <v>7711100</v>
          </cell>
          <cell r="AS49">
            <v>51</v>
          </cell>
          <cell r="AT49">
            <v>43</v>
          </cell>
          <cell r="AU49">
            <v>29</v>
          </cell>
          <cell r="AV49">
            <v>50</v>
          </cell>
          <cell r="AW49">
            <v>30</v>
          </cell>
          <cell r="AX49">
            <v>43</v>
          </cell>
          <cell r="AY49">
            <v>27</v>
          </cell>
          <cell r="AZ49">
            <v>32</v>
          </cell>
          <cell r="BA49">
            <v>25</v>
          </cell>
          <cell r="BB49">
            <v>301</v>
          </cell>
          <cell r="BC49">
            <v>20</v>
          </cell>
          <cell r="BD49">
            <v>0.50166666666666671</v>
          </cell>
          <cell r="BF49">
            <v>81771110044</v>
          </cell>
          <cell r="BG49">
            <v>41</v>
          </cell>
          <cell r="BH49">
            <v>32</v>
          </cell>
          <cell r="BI49">
            <v>32</v>
          </cell>
          <cell r="BJ49">
            <v>45</v>
          </cell>
          <cell r="BK49">
            <v>45</v>
          </cell>
          <cell r="BL49">
            <v>55</v>
          </cell>
          <cell r="BM49">
            <v>36</v>
          </cell>
          <cell r="BN49">
            <v>51</v>
          </cell>
          <cell r="BO49">
            <v>337</v>
          </cell>
          <cell r="BP49">
            <v>0.56166666666666665</v>
          </cell>
        </row>
        <row r="50">
          <cell r="D50" t="str">
            <v>BUC/15/711/093</v>
          </cell>
          <cell r="E50">
            <v>0</v>
          </cell>
          <cell r="F50">
            <v>0</v>
          </cell>
          <cell r="G50" t="str">
            <v>SWAPNIL</v>
          </cell>
          <cell r="H50" t="str">
            <v>RAM</v>
          </cell>
          <cell r="I50" t="str">
            <v>MANJUSHA</v>
          </cell>
          <cell r="J50">
            <v>34072</v>
          </cell>
          <cell r="K50" t="str">
            <v>O+</v>
          </cell>
          <cell r="L50" t="str">
            <v>M</v>
          </cell>
          <cell r="M50" t="str">
            <v>KASER</v>
          </cell>
          <cell r="N50" t="str">
            <v>OBC</v>
          </cell>
          <cell r="O50" t="str">
            <v>N</v>
          </cell>
          <cell r="P50" t="str">
            <v>Hindu</v>
          </cell>
          <cell r="Q50">
            <v>9589617049</v>
          </cell>
          <cell r="R50">
            <v>0</v>
          </cell>
          <cell r="S50" t="str">
            <v>979987313808</v>
          </cell>
          <cell r="T50" t="str">
            <v>JAGANNATH MANDIR MARG</v>
          </cell>
          <cell r="U50" t="str">
            <v>Pussore</v>
          </cell>
          <cell r="V50" t="str">
            <v>Pussore</v>
          </cell>
          <cell r="W50" t="str">
            <v>Raigarh</v>
          </cell>
          <cell r="X50" t="str">
            <v>CG</v>
          </cell>
          <cell r="Y50">
            <v>0</v>
          </cell>
          <cell r="Z50">
            <v>42591</v>
          </cell>
          <cell r="AA50">
            <v>0</v>
          </cell>
          <cell r="AB50">
            <v>0</v>
          </cell>
          <cell r="AC50" t="str">
            <v>12th</v>
          </cell>
          <cell r="AD50" t="str">
            <v>Maths Science</v>
          </cell>
          <cell r="AE50">
            <v>2011</v>
          </cell>
          <cell r="AF50">
            <v>500</v>
          </cell>
          <cell r="AG50">
            <v>335</v>
          </cell>
          <cell r="AH50">
            <v>0.67</v>
          </cell>
          <cell r="AR50">
            <v>7711093</v>
          </cell>
          <cell r="AS50">
            <v>48</v>
          </cell>
          <cell r="AT50">
            <v>56</v>
          </cell>
          <cell r="AU50">
            <v>26</v>
          </cell>
          <cell r="AV50">
            <v>34</v>
          </cell>
          <cell r="AW50">
            <v>37</v>
          </cell>
          <cell r="AX50">
            <v>36</v>
          </cell>
          <cell r="AY50">
            <v>30</v>
          </cell>
          <cell r="AZ50">
            <v>29</v>
          </cell>
          <cell r="BA50">
            <v>34</v>
          </cell>
          <cell r="BB50">
            <v>304</v>
          </cell>
          <cell r="BC50">
            <v>22</v>
          </cell>
          <cell r="BD50">
            <v>0.50666666666666671</v>
          </cell>
          <cell r="BF50">
            <v>81771110045</v>
          </cell>
          <cell r="BG50">
            <v>46</v>
          </cell>
          <cell r="BH50">
            <v>33</v>
          </cell>
          <cell r="BI50">
            <v>17</v>
          </cell>
          <cell r="BJ50">
            <v>41</v>
          </cell>
          <cell r="BK50">
            <v>35</v>
          </cell>
          <cell r="BL50">
            <v>41</v>
          </cell>
          <cell r="BM50">
            <v>40</v>
          </cell>
          <cell r="BN50">
            <v>35</v>
          </cell>
          <cell r="BO50">
            <v>288</v>
          </cell>
          <cell r="BP50">
            <v>0.48</v>
          </cell>
        </row>
        <row r="51">
          <cell r="D51" t="str">
            <v>BUC/15/711/056</v>
          </cell>
          <cell r="E51">
            <v>0</v>
          </cell>
          <cell r="F51">
            <v>0</v>
          </cell>
          <cell r="G51" t="str">
            <v>VED PRAKASH PRADHAN</v>
          </cell>
          <cell r="H51" t="str">
            <v>RAM PRASAD PRADHAN</v>
          </cell>
          <cell r="I51" t="str">
            <v>SAVITRI PRADHAN</v>
          </cell>
          <cell r="J51">
            <v>35261</v>
          </cell>
          <cell r="K51">
            <v>0</v>
          </cell>
          <cell r="L51" t="str">
            <v>M</v>
          </cell>
          <cell r="M51" t="str">
            <v>KOLTA</v>
          </cell>
          <cell r="N51" t="str">
            <v>OBC</v>
          </cell>
          <cell r="O51" t="str">
            <v>N</v>
          </cell>
          <cell r="P51" t="str">
            <v>Hindu</v>
          </cell>
          <cell r="Q51">
            <v>9755991032</v>
          </cell>
          <cell r="R51">
            <v>0</v>
          </cell>
          <cell r="S51" t="str">
            <v>257613588049</v>
          </cell>
          <cell r="T51" t="str">
            <v>CHHINCH</v>
          </cell>
          <cell r="U51" t="str">
            <v>Pussore</v>
          </cell>
          <cell r="V51" t="str">
            <v>Pussore</v>
          </cell>
          <cell r="W51" t="str">
            <v>Raigarh</v>
          </cell>
          <cell r="X51" t="str">
            <v>CG</v>
          </cell>
          <cell r="Y51">
            <v>0</v>
          </cell>
          <cell r="Z51">
            <v>42591</v>
          </cell>
          <cell r="AA51">
            <v>0</v>
          </cell>
          <cell r="AB51">
            <v>0</v>
          </cell>
          <cell r="AC51" t="str">
            <v>12th</v>
          </cell>
          <cell r="AD51" t="str">
            <v>Commerce</v>
          </cell>
          <cell r="AE51">
            <v>2015</v>
          </cell>
          <cell r="AF51">
            <v>500</v>
          </cell>
          <cell r="AG51">
            <v>347</v>
          </cell>
          <cell r="AH51">
            <v>0.69399999999999995</v>
          </cell>
          <cell r="AR51">
            <v>7711056</v>
          </cell>
          <cell r="AS51">
            <v>50</v>
          </cell>
          <cell r="AT51">
            <v>37</v>
          </cell>
          <cell r="AU51">
            <v>22</v>
          </cell>
          <cell r="AV51">
            <v>57</v>
          </cell>
          <cell r="AW51">
            <v>37</v>
          </cell>
          <cell r="AX51">
            <v>46</v>
          </cell>
          <cell r="AY51">
            <v>39</v>
          </cell>
          <cell r="AZ51">
            <v>37</v>
          </cell>
          <cell r="BA51">
            <v>33</v>
          </cell>
          <cell r="BB51">
            <v>336</v>
          </cell>
          <cell r="BC51">
            <v>22</v>
          </cell>
          <cell r="BD51">
            <v>0.56000000000000005</v>
          </cell>
          <cell r="BF51">
            <v>81771110046</v>
          </cell>
          <cell r="BG51">
            <v>45</v>
          </cell>
          <cell r="BH51" t="str">
            <v>*13</v>
          </cell>
          <cell r="BI51">
            <v>25</v>
          </cell>
          <cell r="BJ51">
            <v>33</v>
          </cell>
          <cell r="BK51">
            <v>41</v>
          </cell>
          <cell r="BL51">
            <v>46</v>
          </cell>
          <cell r="BM51">
            <v>31</v>
          </cell>
          <cell r="BN51">
            <v>36</v>
          </cell>
          <cell r="BO51" t="e">
            <v>#VALUE!</v>
          </cell>
          <cell r="BP51" t="e">
            <v>#VALUE!</v>
          </cell>
        </row>
        <row r="52">
          <cell r="D52" t="str">
            <v>BUC/15/711/103</v>
          </cell>
          <cell r="E52">
            <v>0</v>
          </cell>
          <cell r="F52">
            <v>0</v>
          </cell>
          <cell r="G52" t="str">
            <v>VEENA MEHAR</v>
          </cell>
          <cell r="H52" t="str">
            <v>MURLIDHAR MEHAR</v>
          </cell>
          <cell r="I52" t="str">
            <v>JANNI MEHAR</v>
          </cell>
          <cell r="J52">
            <v>35435</v>
          </cell>
          <cell r="K52">
            <v>0</v>
          </cell>
          <cell r="L52" t="str">
            <v>F</v>
          </cell>
          <cell r="M52" t="str">
            <v>BHOLIA</v>
          </cell>
          <cell r="N52" t="str">
            <v>OBC</v>
          </cell>
          <cell r="O52" t="str">
            <v>N</v>
          </cell>
          <cell r="P52" t="str">
            <v>Hindu</v>
          </cell>
          <cell r="Q52">
            <v>9993034455</v>
          </cell>
          <cell r="R52">
            <v>0</v>
          </cell>
          <cell r="S52" t="str">
            <v>296771851324</v>
          </cell>
          <cell r="T52" t="str">
            <v>Pussore</v>
          </cell>
          <cell r="U52" t="str">
            <v>Pussore</v>
          </cell>
          <cell r="V52" t="str">
            <v>Pussore</v>
          </cell>
          <cell r="W52" t="str">
            <v>Raigarh</v>
          </cell>
          <cell r="X52" t="str">
            <v>CG</v>
          </cell>
          <cell r="Y52">
            <v>0</v>
          </cell>
          <cell r="Z52">
            <v>42591</v>
          </cell>
          <cell r="AA52">
            <v>0</v>
          </cell>
          <cell r="AB52">
            <v>0</v>
          </cell>
          <cell r="AC52" t="str">
            <v>12th</v>
          </cell>
          <cell r="AD52" t="str">
            <v>Commerce</v>
          </cell>
          <cell r="AE52">
            <v>2014</v>
          </cell>
          <cell r="AF52">
            <v>500</v>
          </cell>
          <cell r="AG52">
            <v>279</v>
          </cell>
          <cell r="AH52">
            <v>0.55800000000000005</v>
          </cell>
          <cell r="AR52">
            <v>7711103</v>
          </cell>
          <cell r="AS52">
            <v>55</v>
          </cell>
          <cell r="AT52">
            <v>44</v>
          </cell>
          <cell r="AU52">
            <v>37</v>
          </cell>
          <cell r="AV52">
            <v>43</v>
          </cell>
          <cell r="AW52">
            <v>43</v>
          </cell>
          <cell r="AX52">
            <v>42</v>
          </cell>
          <cell r="AY52">
            <v>43</v>
          </cell>
          <cell r="AZ52">
            <v>41</v>
          </cell>
          <cell r="BA52">
            <v>47</v>
          </cell>
          <cell r="BB52">
            <v>358</v>
          </cell>
          <cell r="BC52">
            <v>23</v>
          </cell>
          <cell r="BD52">
            <v>0.59666666666666668</v>
          </cell>
          <cell r="BF52">
            <v>81771110047</v>
          </cell>
          <cell r="BG52">
            <v>50</v>
          </cell>
          <cell r="BH52">
            <v>28</v>
          </cell>
          <cell r="BI52">
            <v>26</v>
          </cell>
          <cell r="BJ52">
            <v>46</v>
          </cell>
          <cell r="BK52">
            <v>40</v>
          </cell>
          <cell r="BL52">
            <v>53</v>
          </cell>
          <cell r="BM52">
            <v>34</v>
          </cell>
          <cell r="BN52">
            <v>46</v>
          </cell>
          <cell r="BO52">
            <v>323</v>
          </cell>
          <cell r="BP52">
            <v>0.53833333333333333</v>
          </cell>
        </row>
        <row r="53">
          <cell r="D53" t="str">
            <v>BUC/15/711/102</v>
          </cell>
          <cell r="E53">
            <v>0</v>
          </cell>
          <cell r="F53">
            <v>0</v>
          </cell>
          <cell r="G53" t="str">
            <v>VIJETA MEHAR</v>
          </cell>
          <cell r="H53" t="str">
            <v>KARTIKESHWAR</v>
          </cell>
          <cell r="I53" t="str">
            <v>KUNTALA</v>
          </cell>
          <cell r="J53">
            <v>35364</v>
          </cell>
          <cell r="K53">
            <v>0</v>
          </cell>
          <cell r="L53" t="str">
            <v>F</v>
          </cell>
          <cell r="M53" t="str">
            <v>BHOLIA</v>
          </cell>
          <cell r="N53" t="str">
            <v>OBC</v>
          </cell>
          <cell r="O53" t="str">
            <v>N</v>
          </cell>
          <cell r="P53" t="str">
            <v>Hindu</v>
          </cell>
          <cell r="Q53">
            <v>8085992529</v>
          </cell>
          <cell r="R53">
            <v>0</v>
          </cell>
          <cell r="S53" t="str">
            <v>278758760222</v>
          </cell>
          <cell r="T53" t="str">
            <v>Padigaon</v>
          </cell>
          <cell r="U53" t="str">
            <v>Padigaon</v>
          </cell>
          <cell r="V53" t="str">
            <v>Pussore</v>
          </cell>
          <cell r="W53" t="str">
            <v>Raigarh</v>
          </cell>
          <cell r="X53" t="str">
            <v>CG</v>
          </cell>
          <cell r="Y53">
            <v>0</v>
          </cell>
          <cell r="Z53">
            <v>42591</v>
          </cell>
          <cell r="AA53">
            <v>0</v>
          </cell>
          <cell r="AB53">
            <v>0</v>
          </cell>
          <cell r="AC53" t="str">
            <v>12th</v>
          </cell>
          <cell r="AD53" t="str">
            <v>Commerce</v>
          </cell>
          <cell r="AE53">
            <v>2014</v>
          </cell>
          <cell r="AF53">
            <v>500</v>
          </cell>
          <cell r="AG53">
            <v>319</v>
          </cell>
          <cell r="AH53">
            <v>0.63800000000000001</v>
          </cell>
          <cell r="AR53">
            <v>7711102</v>
          </cell>
          <cell r="AS53">
            <v>53</v>
          </cell>
          <cell r="AT53">
            <v>44</v>
          </cell>
          <cell r="AU53">
            <v>30</v>
          </cell>
          <cell r="AV53">
            <v>40</v>
          </cell>
          <cell r="AW53">
            <v>44</v>
          </cell>
          <cell r="AX53">
            <v>42</v>
          </cell>
          <cell r="AY53">
            <v>38</v>
          </cell>
          <cell r="AZ53">
            <v>40</v>
          </cell>
          <cell r="BA53">
            <v>36</v>
          </cell>
          <cell r="BB53">
            <v>337</v>
          </cell>
          <cell r="BC53">
            <v>20</v>
          </cell>
          <cell r="BD53">
            <v>0.56166666666666665</v>
          </cell>
          <cell r="BF53">
            <v>81771110048</v>
          </cell>
          <cell r="BG53">
            <v>52</v>
          </cell>
          <cell r="BH53" t="str">
            <v>*21</v>
          </cell>
          <cell r="BI53">
            <v>28</v>
          </cell>
          <cell r="BJ53">
            <v>48</v>
          </cell>
          <cell r="BK53">
            <v>48</v>
          </cell>
          <cell r="BL53">
            <v>53</v>
          </cell>
          <cell r="BM53">
            <v>38</v>
          </cell>
          <cell r="BN53">
            <v>50</v>
          </cell>
          <cell r="BO53" t="e">
            <v>#VALUE!</v>
          </cell>
          <cell r="BP53" t="e">
            <v>#VALUE!</v>
          </cell>
        </row>
        <row r="54">
          <cell r="D54" t="str">
            <v>BUC/15/711/104</v>
          </cell>
          <cell r="E54">
            <v>0</v>
          </cell>
          <cell r="F54">
            <v>0</v>
          </cell>
          <cell r="G54" t="str">
            <v xml:space="preserve">YOGESH </v>
          </cell>
          <cell r="H54" t="str">
            <v>PUNIRAM</v>
          </cell>
          <cell r="I54" t="str">
            <v>NAND KUMARI</v>
          </cell>
          <cell r="J54">
            <v>35300</v>
          </cell>
          <cell r="K54">
            <v>0</v>
          </cell>
          <cell r="L54" t="str">
            <v>M</v>
          </cell>
          <cell r="M54" t="str">
            <v>TELI</v>
          </cell>
          <cell r="N54" t="str">
            <v>OBC</v>
          </cell>
          <cell r="O54" t="str">
            <v>N</v>
          </cell>
          <cell r="P54" t="str">
            <v>Hindu</v>
          </cell>
          <cell r="Q54">
            <v>7693856671</v>
          </cell>
          <cell r="R54">
            <v>0</v>
          </cell>
          <cell r="S54" t="str">
            <v>568184802602</v>
          </cell>
          <cell r="T54" t="str">
            <v>CHIKHLI</v>
          </cell>
          <cell r="U54" t="str">
            <v>CHIKHLI</v>
          </cell>
          <cell r="V54" t="str">
            <v>Pussore</v>
          </cell>
          <cell r="W54" t="str">
            <v>Raigarh</v>
          </cell>
          <cell r="X54" t="str">
            <v>CG</v>
          </cell>
          <cell r="Y54">
            <v>0</v>
          </cell>
          <cell r="Z54">
            <v>42591</v>
          </cell>
          <cell r="AA54">
            <v>0</v>
          </cell>
          <cell r="AB54">
            <v>0</v>
          </cell>
          <cell r="AC54" t="str">
            <v>12th</v>
          </cell>
          <cell r="AD54" t="str">
            <v>Bio Science</v>
          </cell>
          <cell r="AE54">
            <v>2015</v>
          </cell>
          <cell r="AF54">
            <v>500</v>
          </cell>
          <cell r="AG54">
            <v>241</v>
          </cell>
          <cell r="AH54">
            <v>0.48199999999999998</v>
          </cell>
          <cell r="AR54">
            <v>7711104</v>
          </cell>
          <cell r="AS54">
            <v>43</v>
          </cell>
          <cell r="AT54">
            <v>47</v>
          </cell>
          <cell r="AU54">
            <v>25</v>
          </cell>
          <cell r="AV54">
            <v>43</v>
          </cell>
          <cell r="AW54">
            <v>34</v>
          </cell>
          <cell r="AX54">
            <v>30</v>
          </cell>
          <cell r="AY54">
            <v>26</v>
          </cell>
          <cell r="AZ54">
            <v>17</v>
          </cell>
          <cell r="BA54">
            <v>27</v>
          </cell>
          <cell r="BB54">
            <v>267</v>
          </cell>
          <cell r="BC54">
            <v>22</v>
          </cell>
          <cell r="BD54">
            <v>0.44500000000000001</v>
          </cell>
          <cell r="BF54">
            <v>81771110049</v>
          </cell>
          <cell r="BG54">
            <v>43</v>
          </cell>
          <cell r="BH54" t="str">
            <v>*17</v>
          </cell>
          <cell r="BI54">
            <v>17</v>
          </cell>
          <cell r="BJ54">
            <v>35</v>
          </cell>
          <cell r="BK54">
            <v>29</v>
          </cell>
          <cell r="BL54">
            <v>55</v>
          </cell>
          <cell r="BM54">
            <v>26</v>
          </cell>
          <cell r="BN54">
            <v>40</v>
          </cell>
          <cell r="BO54" t="e">
            <v>#VALUE!</v>
          </cell>
          <cell r="BP54" t="e">
            <v>#VALUE!</v>
          </cell>
        </row>
        <row r="55"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  <cell r="I55" t="e">
            <v>#N/A</v>
          </cell>
          <cell r="J55" t="e">
            <v>#N/A</v>
          </cell>
          <cell r="K55" t="e">
            <v>#N/A</v>
          </cell>
          <cell r="L55" t="e">
            <v>#N/A</v>
          </cell>
          <cell r="M55" t="e">
            <v>#N/A</v>
          </cell>
          <cell r="N55" t="e">
            <v>#N/A</v>
          </cell>
          <cell r="O55" t="e">
            <v>#N/A</v>
          </cell>
          <cell r="P55" t="e">
            <v>#N/A</v>
          </cell>
          <cell r="Q55" t="e">
            <v>#N/A</v>
          </cell>
          <cell r="R55" t="e">
            <v>#N/A</v>
          </cell>
          <cell r="S55" t="e">
            <v>#N/A</v>
          </cell>
          <cell r="T55" t="e">
            <v>#N/A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>
            <v>42591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  <cell r="AF55" t="e">
            <v>#N/A</v>
          </cell>
          <cell r="AG55" t="e">
            <v>#N/A</v>
          </cell>
          <cell r="AH55" t="e">
            <v>#N/A</v>
          </cell>
          <cell r="AR55" t="e">
            <v>#N/A</v>
          </cell>
          <cell r="AS55" t="e">
            <v>#N/A</v>
          </cell>
          <cell r="AT55" t="e">
            <v>#N/A</v>
          </cell>
          <cell r="AU55" t="e">
            <v>#N/A</v>
          </cell>
          <cell r="AV55" t="e">
            <v>#N/A</v>
          </cell>
          <cell r="AW55" t="e">
            <v>#N/A</v>
          </cell>
          <cell r="AX55" t="e">
            <v>#N/A</v>
          </cell>
          <cell r="AY55" t="e">
            <v>#N/A</v>
          </cell>
          <cell r="AZ55" t="e">
            <v>#N/A</v>
          </cell>
          <cell r="BA55" t="e">
            <v>#N/A</v>
          </cell>
          <cell r="BB55" t="e">
            <v>#N/A</v>
          </cell>
          <cell r="BC55" t="e">
            <v>#N/A</v>
          </cell>
          <cell r="BD55" t="e">
            <v>#N/A</v>
          </cell>
          <cell r="BO55">
            <v>0</v>
          </cell>
          <cell r="BP55">
            <v>0</v>
          </cell>
        </row>
        <row r="56"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>
            <v>42591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  <cell r="AV56" t="e">
            <v>#N/A</v>
          </cell>
          <cell r="AW56" t="e">
            <v>#N/A</v>
          </cell>
          <cell r="AX56" t="e">
            <v>#N/A</v>
          </cell>
          <cell r="AY56" t="e">
            <v>#N/A</v>
          </cell>
          <cell r="AZ56" t="e">
            <v>#N/A</v>
          </cell>
          <cell r="BA56" t="e">
            <v>#N/A</v>
          </cell>
          <cell r="BB56" t="e">
            <v>#N/A</v>
          </cell>
          <cell r="BC56" t="e">
            <v>#N/A</v>
          </cell>
          <cell r="BD56" t="e">
            <v>#N/A</v>
          </cell>
          <cell r="BO56">
            <v>0</v>
          </cell>
          <cell r="BP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55"/>
  <sheetViews>
    <sheetView tabSelected="1" showRuler="0" workbookViewId="0">
      <pane xSplit="7" ySplit="4" topLeftCell="H35" activePane="bottomRight" state="frozenSplit"/>
      <selection pane="topRight" activeCell="H1" sqref="H1"/>
      <selection pane="bottomLeft" activeCell="A5" sqref="A5"/>
      <selection pane="bottomRight" activeCell="N5" sqref="N5:N51"/>
    </sheetView>
  </sheetViews>
  <sheetFormatPr defaultRowHeight="15"/>
  <cols>
    <col min="1" max="1" width="4.85546875" style="6" customWidth="1"/>
    <col min="2" max="2" width="9.42578125" style="6" customWidth="1"/>
    <col min="3" max="3" width="6" style="8" customWidth="1"/>
    <col min="4" max="4" width="12.85546875" style="25" customWidth="1"/>
    <col min="5" max="5" width="12.42578125" style="5" hidden="1" customWidth="1"/>
    <col min="6" max="6" width="12.140625" style="5" hidden="1" customWidth="1"/>
    <col min="7" max="7" width="20" style="24" customWidth="1"/>
    <col min="8" max="8" width="19.85546875" style="24" customWidth="1"/>
    <col min="9" max="9" width="18.28515625" style="24" customWidth="1"/>
    <col min="10" max="10" width="9" style="22" customWidth="1"/>
    <col min="11" max="11" width="6.42578125" style="6" customWidth="1"/>
    <col min="12" max="12" width="4.85546875" style="6" customWidth="1"/>
    <col min="13" max="13" width="9.28515625" style="6" customWidth="1"/>
    <col min="14" max="16" width="4.85546875" style="6" customWidth="1"/>
    <col min="17" max="18" width="11.28515625" style="6" customWidth="1"/>
    <col min="19" max="19" width="23.140625" style="5" customWidth="1"/>
    <col min="20" max="20" width="12.5703125" style="28" customWidth="1"/>
    <col min="21" max="21" width="11.28515625" style="24" customWidth="1"/>
    <col min="22" max="22" width="10.28515625" style="24" customWidth="1"/>
    <col min="23" max="24" width="11.28515625" style="24" customWidth="1"/>
    <col min="25" max="25" width="5.85546875" style="25" customWidth="1"/>
    <col min="26" max="26" width="10.85546875" style="6" customWidth="1"/>
    <col min="27" max="27" width="9.140625" style="6" customWidth="1"/>
    <col min="28" max="28" width="7.5703125" style="6" customWidth="1"/>
    <col min="29" max="29" width="6.140625" style="6" customWidth="1"/>
    <col min="30" max="30" width="8.140625" style="25" customWidth="1"/>
    <col min="31" max="31" width="6.140625" style="6" customWidth="1"/>
    <col min="32" max="32" width="6.5703125" style="6" customWidth="1"/>
    <col min="33" max="33" width="5.7109375" style="6" customWidth="1"/>
    <col min="34" max="34" width="5.42578125" style="6" customWidth="1"/>
    <col min="35" max="43" width="5.42578125" style="6" hidden="1" customWidth="1"/>
    <col min="44" max="44" width="9.140625" style="6" customWidth="1"/>
    <col min="45" max="54" width="4.5703125" style="6" customWidth="1"/>
    <col min="55" max="55" width="6" style="6" customWidth="1"/>
    <col min="56" max="56" width="6.42578125" style="6" bestFit="1" customWidth="1"/>
    <col min="57" max="57" width="6.42578125" style="5" customWidth="1"/>
    <col min="58" max="58" width="9.85546875" style="25" customWidth="1"/>
    <col min="59" max="59" width="4.5703125" style="6" customWidth="1"/>
    <col min="60" max="60" width="4.42578125" style="6" customWidth="1"/>
    <col min="61" max="61" width="4.140625" style="6" customWidth="1"/>
    <col min="62" max="63" width="4.28515625" style="6" customWidth="1"/>
    <col min="64" max="64" width="4.85546875" style="6" customWidth="1"/>
    <col min="65" max="65" width="4" style="6" customWidth="1"/>
    <col min="66" max="66" width="4.28515625" style="6" customWidth="1"/>
    <col min="67" max="67" width="5.140625" style="6" customWidth="1"/>
    <col min="68" max="68" width="6.140625" style="6" customWidth="1"/>
    <col min="69" max="69" width="7.85546875" style="5" customWidth="1"/>
    <col min="70" max="70" width="7.7109375" style="6" customWidth="1"/>
    <col min="71" max="71" width="4.5703125" style="6" customWidth="1"/>
    <col min="72" max="72" width="4.42578125" style="6" customWidth="1"/>
    <col min="73" max="73" width="4.140625" style="6" customWidth="1"/>
    <col min="74" max="75" width="4.28515625" style="6" customWidth="1"/>
    <col min="76" max="76" width="4.85546875" style="6" customWidth="1"/>
    <col min="77" max="77" width="4" style="6" customWidth="1"/>
    <col min="78" max="78" width="4.28515625" style="6" customWidth="1"/>
    <col min="79" max="79" width="6.85546875" style="6" customWidth="1"/>
    <col min="80" max="80" width="7" style="32" customWidth="1"/>
    <col min="81" max="81" width="8" style="6" customWidth="1"/>
    <col min="82" max="82" width="7.140625" style="6" customWidth="1"/>
    <col min="83" max="83" width="5.85546875" style="6" customWidth="1"/>
    <col min="84" max="16384" width="9.140625" style="5"/>
  </cols>
  <sheetData>
    <row r="1" spans="1:83" s="10" customFormat="1" ht="15" customHeight="1">
      <c r="A1" s="39" t="s">
        <v>0</v>
      </c>
      <c r="B1" s="39" t="s">
        <v>7</v>
      </c>
      <c r="C1" s="54" t="s">
        <v>8</v>
      </c>
      <c r="D1" s="50" t="s">
        <v>27</v>
      </c>
      <c r="E1" s="39" t="s">
        <v>1</v>
      </c>
      <c r="F1" s="39" t="s">
        <v>9</v>
      </c>
      <c r="G1" s="50" t="s">
        <v>2</v>
      </c>
      <c r="H1" s="50" t="s">
        <v>3</v>
      </c>
      <c r="I1" s="50" t="s">
        <v>4</v>
      </c>
      <c r="J1" s="57" t="s">
        <v>5</v>
      </c>
      <c r="K1" s="39" t="s">
        <v>30</v>
      </c>
      <c r="L1" s="39" t="s">
        <v>6</v>
      </c>
      <c r="M1" s="39" t="s">
        <v>18</v>
      </c>
      <c r="N1" s="39" t="s">
        <v>19</v>
      </c>
      <c r="O1" s="39" t="s">
        <v>20</v>
      </c>
      <c r="P1" s="39" t="s">
        <v>36</v>
      </c>
      <c r="Q1" s="42" t="s">
        <v>21</v>
      </c>
      <c r="R1" s="42"/>
      <c r="S1" s="42"/>
      <c r="T1" s="64" t="s">
        <v>24</v>
      </c>
      <c r="U1" s="62" t="s">
        <v>16</v>
      </c>
      <c r="V1" s="62"/>
      <c r="W1" s="62"/>
      <c r="X1" s="62"/>
      <c r="Y1" s="62"/>
      <c r="Z1" s="39" t="s">
        <v>25</v>
      </c>
      <c r="AA1" s="39" t="s">
        <v>17</v>
      </c>
      <c r="AB1" s="39" t="s">
        <v>10</v>
      </c>
      <c r="AC1" s="48" t="s">
        <v>35</v>
      </c>
      <c r="AD1" s="63"/>
      <c r="AE1" s="63"/>
      <c r="AF1" s="63"/>
      <c r="AG1" s="63"/>
      <c r="AH1" s="49"/>
      <c r="AI1" s="48" t="s">
        <v>37</v>
      </c>
      <c r="AJ1" s="63"/>
      <c r="AK1" s="63"/>
      <c r="AL1" s="63"/>
      <c r="AM1" s="63"/>
      <c r="AN1" s="63"/>
      <c r="AO1" s="63"/>
      <c r="AP1" s="63"/>
      <c r="AQ1" s="63"/>
      <c r="AR1" s="42" t="s">
        <v>138</v>
      </c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 t="s">
        <v>139</v>
      </c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 t="s">
        <v>140</v>
      </c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</row>
    <row r="2" spans="1:83" s="10" customFormat="1" ht="15" customHeight="1">
      <c r="A2" s="40"/>
      <c r="B2" s="40"/>
      <c r="C2" s="55"/>
      <c r="D2" s="51"/>
      <c r="E2" s="40"/>
      <c r="F2" s="40"/>
      <c r="G2" s="51"/>
      <c r="H2" s="51"/>
      <c r="I2" s="51"/>
      <c r="J2" s="58"/>
      <c r="K2" s="40"/>
      <c r="L2" s="40"/>
      <c r="M2" s="40"/>
      <c r="N2" s="40"/>
      <c r="O2" s="40"/>
      <c r="P2" s="40"/>
      <c r="Q2" s="39" t="s">
        <v>22</v>
      </c>
      <c r="R2" s="39" t="s">
        <v>23</v>
      </c>
      <c r="S2" s="39" t="s">
        <v>400</v>
      </c>
      <c r="T2" s="65"/>
      <c r="U2" s="50" t="s">
        <v>11</v>
      </c>
      <c r="V2" s="50" t="s">
        <v>12</v>
      </c>
      <c r="W2" s="50" t="s">
        <v>13</v>
      </c>
      <c r="X2" s="50" t="s">
        <v>14</v>
      </c>
      <c r="Y2" s="50" t="s">
        <v>15</v>
      </c>
      <c r="Z2" s="40"/>
      <c r="AA2" s="40"/>
      <c r="AB2" s="40"/>
      <c r="AC2" s="60" t="s">
        <v>31</v>
      </c>
      <c r="AD2" s="62" t="s">
        <v>32</v>
      </c>
      <c r="AE2" s="60" t="s">
        <v>49</v>
      </c>
      <c r="AF2" s="60" t="s">
        <v>28</v>
      </c>
      <c r="AG2" s="60" t="s">
        <v>33</v>
      </c>
      <c r="AH2" s="60" t="s">
        <v>34</v>
      </c>
      <c r="AI2" s="11"/>
      <c r="AJ2" s="12"/>
      <c r="AK2" s="12"/>
      <c r="AL2" s="12"/>
      <c r="AM2" s="12"/>
      <c r="AN2" s="12"/>
      <c r="AO2" s="12"/>
      <c r="AP2" s="15"/>
      <c r="AQ2" s="12"/>
      <c r="AR2" s="43" t="s">
        <v>26</v>
      </c>
      <c r="AS2" s="46" t="s">
        <v>29</v>
      </c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53"/>
      <c r="BE2" s="43" t="s">
        <v>141</v>
      </c>
      <c r="BF2" s="50" t="s">
        <v>26</v>
      </c>
      <c r="BG2" s="46" t="s">
        <v>29</v>
      </c>
      <c r="BH2" s="47"/>
      <c r="BI2" s="47"/>
      <c r="BJ2" s="47"/>
      <c r="BK2" s="47"/>
      <c r="BL2" s="47"/>
      <c r="BM2" s="47"/>
      <c r="BN2" s="47"/>
      <c r="BO2" s="47"/>
      <c r="BP2" s="53"/>
      <c r="BQ2" s="43" t="s">
        <v>141</v>
      </c>
      <c r="BR2" s="43" t="s">
        <v>26</v>
      </c>
      <c r="BS2" s="46" t="s">
        <v>29</v>
      </c>
      <c r="BT2" s="47"/>
      <c r="BU2" s="47"/>
      <c r="BV2" s="47"/>
      <c r="BW2" s="47"/>
      <c r="BX2" s="47"/>
      <c r="BY2" s="47"/>
      <c r="BZ2" s="47"/>
      <c r="CA2" s="47"/>
      <c r="CB2" s="39" t="s">
        <v>132</v>
      </c>
      <c r="CC2" s="39" t="s">
        <v>380</v>
      </c>
      <c r="CD2" s="39" t="s">
        <v>133</v>
      </c>
      <c r="CE2" s="39" t="s">
        <v>137</v>
      </c>
    </row>
    <row r="3" spans="1:83" s="1" customFormat="1" ht="30.75" customHeight="1">
      <c r="A3" s="40"/>
      <c r="B3" s="40"/>
      <c r="C3" s="55"/>
      <c r="D3" s="51"/>
      <c r="E3" s="40"/>
      <c r="F3" s="40"/>
      <c r="G3" s="51"/>
      <c r="H3" s="51"/>
      <c r="I3" s="51"/>
      <c r="J3" s="58"/>
      <c r="K3" s="40"/>
      <c r="L3" s="40"/>
      <c r="M3" s="40"/>
      <c r="N3" s="40"/>
      <c r="O3" s="40"/>
      <c r="P3" s="40"/>
      <c r="Q3" s="40"/>
      <c r="R3" s="40"/>
      <c r="S3" s="40"/>
      <c r="T3" s="65"/>
      <c r="U3" s="51"/>
      <c r="V3" s="51"/>
      <c r="W3" s="51"/>
      <c r="X3" s="51"/>
      <c r="Y3" s="51"/>
      <c r="Z3" s="40"/>
      <c r="AA3" s="40"/>
      <c r="AB3" s="40"/>
      <c r="AC3" s="61"/>
      <c r="AD3" s="67"/>
      <c r="AE3" s="61"/>
      <c r="AF3" s="61"/>
      <c r="AG3" s="61"/>
      <c r="AH3" s="61"/>
      <c r="AI3" s="9" t="s">
        <v>38</v>
      </c>
      <c r="AJ3" s="9" t="s">
        <v>39</v>
      </c>
      <c r="AK3" s="9" t="s">
        <v>40</v>
      </c>
      <c r="AL3" s="48" t="s">
        <v>46</v>
      </c>
      <c r="AM3" s="49"/>
      <c r="AN3" s="48" t="s">
        <v>47</v>
      </c>
      <c r="AO3" s="49"/>
      <c r="AP3" s="48" t="s">
        <v>48</v>
      </c>
      <c r="AQ3" s="49"/>
      <c r="AR3" s="44"/>
      <c r="AS3" s="39" t="s">
        <v>38</v>
      </c>
      <c r="AT3" s="39" t="s">
        <v>39</v>
      </c>
      <c r="AU3" s="39" t="s">
        <v>136</v>
      </c>
      <c r="AV3" s="48" t="s">
        <v>46</v>
      </c>
      <c r="AW3" s="49"/>
      <c r="AX3" s="48" t="s">
        <v>47</v>
      </c>
      <c r="AY3" s="49"/>
      <c r="AZ3" s="48" t="s">
        <v>48</v>
      </c>
      <c r="BA3" s="49"/>
      <c r="BB3" s="39" t="s">
        <v>44</v>
      </c>
      <c r="BC3" s="39" t="s">
        <v>45</v>
      </c>
      <c r="BD3" s="16" t="s">
        <v>43</v>
      </c>
      <c r="BE3" s="44"/>
      <c r="BF3" s="51"/>
      <c r="BG3" s="39" t="s">
        <v>38</v>
      </c>
      <c r="BH3" s="39" t="s">
        <v>39</v>
      </c>
      <c r="BI3" s="48" t="s">
        <v>52</v>
      </c>
      <c r="BJ3" s="49"/>
      <c r="BK3" s="48" t="s">
        <v>53</v>
      </c>
      <c r="BL3" s="49"/>
      <c r="BM3" s="48" t="s">
        <v>54</v>
      </c>
      <c r="BN3" s="49"/>
      <c r="BO3" s="39" t="s">
        <v>44</v>
      </c>
      <c r="BP3" s="16" t="s">
        <v>43</v>
      </c>
      <c r="BQ3" s="44"/>
      <c r="BR3" s="44"/>
      <c r="BS3" s="39" t="s">
        <v>38</v>
      </c>
      <c r="BT3" s="39" t="s">
        <v>39</v>
      </c>
      <c r="BU3" s="48" t="s">
        <v>55</v>
      </c>
      <c r="BV3" s="49"/>
      <c r="BW3" s="48" t="s">
        <v>56</v>
      </c>
      <c r="BX3" s="49"/>
      <c r="BY3" s="48" t="s">
        <v>57</v>
      </c>
      <c r="BZ3" s="49"/>
      <c r="CA3" s="39" t="s">
        <v>44</v>
      </c>
      <c r="CB3" s="40"/>
      <c r="CC3" s="40"/>
      <c r="CD3" s="40"/>
      <c r="CE3" s="40"/>
    </row>
    <row r="4" spans="1:83" s="1" customFormat="1">
      <c r="A4" s="41"/>
      <c r="B4" s="41"/>
      <c r="C4" s="56"/>
      <c r="D4" s="52"/>
      <c r="E4" s="41"/>
      <c r="F4" s="41"/>
      <c r="G4" s="52"/>
      <c r="H4" s="52"/>
      <c r="I4" s="52"/>
      <c r="J4" s="59"/>
      <c r="K4" s="41"/>
      <c r="L4" s="41"/>
      <c r="M4" s="41"/>
      <c r="N4" s="41"/>
      <c r="O4" s="41"/>
      <c r="P4" s="41"/>
      <c r="Q4" s="41"/>
      <c r="R4" s="41"/>
      <c r="S4" s="41"/>
      <c r="T4" s="66"/>
      <c r="U4" s="52"/>
      <c r="V4" s="52"/>
      <c r="W4" s="52"/>
      <c r="X4" s="52"/>
      <c r="Y4" s="52"/>
      <c r="Z4" s="41"/>
      <c r="AA4" s="41"/>
      <c r="AB4" s="41"/>
      <c r="AC4" s="61"/>
      <c r="AD4" s="67"/>
      <c r="AE4" s="61"/>
      <c r="AF4" s="61"/>
      <c r="AG4" s="61"/>
      <c r="AH4" s="61"/>
      <c r="AI4" s="9">
        <v>7.5</v>
      </c>
      <c r="AJ4" s="9">
        <v>7.5</v>
      </c>
      <c r="AK4" s="9">
        <v>7.5</v>
      </c>
      <c r="AL4" s="9">
        <v>7.5</v>
      </c>
      <c r="AM4" s="9">
        <v>7.5</v>
      </c>
      <c r="AN4" s="9">
        <v>7.5</v>
      </c>
      <c r="AO4" s="9">
        <v>7.5</v>
      </c>
      <c r="AP4" s="14">
        <v>7.5</v>
      </c>
      <c r="AQ4" s="9">
        <v>7.5</v>
      </c>
      <c r="AR4" s="45"/>
      <c r="AS4" s="41"/>
      <c r="AT4" s="41"/>
      <c r="AU4" s="41"/>
      <c r="AV4" s="18" t="s">
        <v>41</v>
      </c>
      <c r="AW4" s="18" t="s">
        <v>42</v>
      </c>
      <c r="AX4" s="18" t="s">
        <v>41</v>
      </c>
      <c r="AY4" s="18" t="s">
        <v>42</v>
      </c>
      <c r="AZ4" s="18" t="s">
        <v>41</v>
      </c>
      <c r="BA4" s="18" t="s">
        <v>42</v>
      </c>
      <c r="BB4" s="41"/>
      <c r="BC4" s="41"/>
      <c r="BD4" s="17">
        <v>600</v>
      </c>
      <c r="BE4" s="45"/>
      <c r="BF4" s="52"/>
      <c r="BG4" s="41"/>
      <c r="BH4" s="41"/>
      <c r="BI4" s="18" t="s">
        <v>41</v>
      </c>
      <c r="BJ4" s="18" t="s">
        <v>42</v>
      </c>
      <c r="BK4" s="18" t="s">
        <v>41</v>
      </c>
      <c r="BL4" s="18" t="s">
        <v>42</v>
      </c>
      <c r="BM4" s="18" t="s">
        <v>41</v>
      </c>
      <c r="BN4" s="18" t="s">
        <v>42</v>
      </c>
      <c r="BO4" s="41"/>
      <c r="BP4" s="17">
        <v>600</v>
      </c>
      <c r="BQ4" s="45"/>
      <c r="BR4" s="45"/>
      <c r="BS4" s="41"/>
      <c r="BT4" s="41"/>
      <c r="BU4" s="18" t="s">
        <v>41</v>
      </c>
      <c r="BV4" s="18" t="s">
        <v>42</v>
      </c>
      <c r="BW4" s="18" t="s">
        <v>41</v>
      </c>
      <c r="BX4" s="18" t="s">
        <v>42</v>
      </c>
      <c r="BY4" s="18" t="s">
        <v>41</v>
      </c>
      <c r="BZ4" s="18" t="s">
        <v>42</v>
      </c>
      <c r="CA4" s="41"/>
      <c r="CB4" s="41"/>
      <c r="CC4" s="30">
        <v>1800</v>
      </c>
      <c r="CD4" s="41"/>
      <c r="CE4" s="41"/>
    </row>
    <row r="5" spans="1:83">
      <c r="A5" s="2">
        <v>1</v>
      </c>
      <c r="B5" s="19" t="s">
        <v>50</v>
      </c>
      <c r="C5" s="20" t="s">
        <v>51</v>
      </c>
      <c r="D5" s="21" t="s">
        <v>58</v>
      </c>
      <c r="E5" s="3">
        <f>VLOOKUP($D5,'[1]B.Com-II 2016-17'!$D$5:$BQ$65,2,0)</f>
        <v>0</v>
      </c>
      <c r="F5" s="3">
        <f>VLOOKUP($D5,'[1]B.Com-II 2016-17'!$D$5:$BQ$65,3,0)</f>
        <v>0</v>
      </c>
      <c r="G5" s="4" t="s">
        <v>142</v>
      </c>
      <c r="H5" s="4" t="s">
        <v>143</v>
      </c>
      <c r="I5" s="4" t="s">
        <v>144</v>
      </c>
      <c r="J5" s="23">
        <v>35596</v>
      </c>
      <c r="K5" s="2">
        <v>0</v>
      </c>
      <c r="L5" s="2" t="s">
        <v>64</v>
      </c>
      <c r="M5" s="2" t="s">
        <v>145</v>
      </c>
      <c r="N5" s="2" t="s">
        <v>82</v>
      </c>
      <c r="O5" s="2" t="s">
        <v>67</v>
      </c>
      <c r="P5" s="2" t="s">
        <v>68</v>
      </c>
      <c r="Q5" s="2">
        <v>8085144729</v>
      </c>
      <c r="R5" s="3">
        <v>0</v>
      </c>
      <c r="S5" s="3"/>
      <c r="T5" s="27" t="s">
        <v>146</v>
      </c>
      <c r="U5" s="4" t="s">
        <v>147</v>
      </c>
      <c r="V5" s="4" t="s">
        <v>147</v>
      </c>
      <c r="W5" s="4" t="s">
        <v>148</v>
      </c>
      <c r="X5" s="4" t="s">
        <v>149</v>
      </c>
      <c r="Y5" s="4" t="s">
        <v>73</v>
      </c>
      <c r="Z5" s="38">
        <v>42957</v>
      </c>
      <c r="AA5" s="3"/>
      <c r="AB5" s="2">
        <v>0</v>
      </c>
      <c r="AC5" s="2" t="s">
        <v>150</v>
      </c>
      <c r="AD5" s="7" t="s">
        <v>151</v>
      </c>
      <c r="AE5" s="2">
        <v>2015</v>
      </c>
      <c r="AF5" s="2">
        <v>500</v>
      </c>
      <c r="AG5" s="2">
        <v>301</v>
      </c>
      <c r="AH5" s="13">
        <v>0.60199999999999998</v>
      </c>
      <c r="AI5" s="13"/>
      <c r="AJ5" s="13"/>
      <c r="AK5" s="13"/>
      <c r="AL5" s="13"/>
      <c r="AM5" s="13"/>
      <c r="AN5" s="13"/>
      <c r="AO5" s="13"/>
      <c r="AP5" s="13"/>
      <c r="AQ5" s="13"/>
      <c r="AR5" s="2">
        <v>7711052</v>
      </c>
      <c r="AS5" s="2">
        <v>47</v>
      </c>
      <c r="AT5" s="2">
        <v>50</v>
      </c>
      <c r="AU5" s="2">
        <v>18</v>
      </c>
      <c r="AV5" s="2">
        <v>45</v>
      </c>
      <c r="AW5" s="2">
        <v>40</v>
      </c>
      <c r="AX5" s="2">
        <v>35</v>
      </c>
      <c r="AY5" s="2">
        <v>39</v>
      </c>
      <c r="AZ5" s="2">
        <v>25</v>
      </c>
      <c r="BA5" s="2">
        <v>44</v>
      </c>
      <c r="BB5" s="2">
        <f t="shared" ref="BB5:BB20" si="0">SUM(AS5:AT5)+SUM(AV5:BA5)</f>
        <v>325</v>
      </c>
      <c r="BC5" s="2">
        <v>20</v>
      </c>
      <c r="BD5" s="13">
        <f t="shared" ref="BD5:BD51" si="1">+BB5/$BD$4</f>
        <v>0.54166666666666663</v>
      </c>
      <c r="BE5" s="7" t="s">
        <v>382</v>
      </c>
      <c r="BF5" s="7">
        <v>81771110001</v>
      </c>
      <c r="BG5" s="2">
        <v>38</v>
      </c>
      <c r="BH5" s="2">
        <v>32</v>
      </c>
      <c r="BI5" s="2">
        <v>25</v>
      </c>
      <c r="BJ5" s="2">
        <v>44</v>
      </c>
      <c r="BK5" s="2">
        <v>42</v>
      </c>
      <c r="BL5" s="2">
        <v>47</v>
      </c>
      <c r="BM5" s="2">
        <v>46</v>
      </c>
      <c r="BN5" s="2">
        <v>47</v>
      </c>
      <c r="BO5" s="2">
        <f t="shared" ref="BO5:BO51" si="2">SUM(BG5:BN5)</f>
        <v>321</v>
      </c>
      <c r="BP5" s="13">
        <f t="shared" ref="BP5:BP51" si="3">+BO5/$BD$4</f>
        <v>0.53500000000000003</v>
      </c>
      <c r="BQ5" s="4" t="s">
        <v>382</v>
      </c>
      <c r="BR5" s="2">
        <v>227046</v>
      </c>
      <c r="BS5" s="2">
        <v>33</v>
      </c>
      <c r="BT5" s="2">
        <v>28</v>
      </c>
      <c r="BU5" s="2">
        <v>31</v>
      </c>
      <c r="BV5" s="2">
        <v>36</v>
      </c>
      <c r="BW5" s="2">
        <v>48</v>
      </c>
      <c r="BX5" s="2">
        <v>34</v>
      </c>
      <c r="BY5" s="2">
        <v>43</v>
      </c>
      <c r="BZ5" s="2">
        <v>26</v>
      </c>
      <c r="CA5" s="2">
        <f t="shared" ref="CA5:CA11" si="4">SUM(BS5:BZ5)</f>
        <v>279</v>
      </c>
      <c r="CB5" s="31">
        <f t="shared" ref="CB5:CB51" si="5">+BB5+BO5+CA5</f>
        <v>925</v>
      </c>
      <c r="CC5" s="33">
        <f t="shared" ref="CC5:CC51" si="6">+CB5/$CC$4</f>
        <v>0.51388888888888884</v>
      </c>
      <c r="CD5" s="37" t="s">
        <v>134</v>
      </c>
      <c r="CE5" s="31">
        <f t="shared" ref="CE5:CE11" si="7">IF((CC5&lt;45%),3,IF((CC5&gt;=45%)*(CC5&lt;60%),2,IF((CC5&gt;=60%),1)))</f>
        <v>2</v>
      </c>
    </row>
    <row r="6" spans="1:83">
      <c r="A6" s="2">
        <v>2</v>
      </c>
      <c r="B6" s="19" t="s">
        <v>50</v>
      </c>
      <c r="C6" s="20" t="s">
        <v>51</v>
      </c>
      <c r="D6" s="21" t="s">
        <v>87</v>
      </c>
      <c r="E6" s="3">
        <f>VLOOKUP($D6,'[1]B.Com-II 2016-17'!$D$5:$BQ$65,2,0)</f>
        <v>0</v>
      </c>
      <c r="F6" s="3">
        <f>VLOOKUP($D6,'[1]B.Com-II 2016-17'!$D$5:$BQ$65,3,0)</f>
        <v>0</v>
      </c>
      <c r="G6" s="4" t="s">
        <v>152</v>
      </c>
      <c r="H6" s="4" t="s">
        <v>153</v>
      </c>
      <c r="I6" s="4" t="s">
        <v>154</v>
      </c>
      <c r="J6" s="23">
        <v>35156</v>
      </c>
      <c r="K6" s="2">
        <v>0</v>
      </c>
      <c r="L6" s="2" t="s">
        <v>64</v>
      </c>
      <c r="M6" s="2" t="s">
        <v>81</v>
      </c>
      <c r="N6" s="2" t="s">
        <v>82</v>
      </c>
      <c r="O6" s="2" t="s">
        <v>67</v>
      </c>
      <c r="P6" s="2" t="s">
        <v>68</v>
      </c>
      <c r="Q6" s="2">
        <v>9575321169</v>
      </c>
      <c r="R6" s="3">
        <v>0</v>
      </c>
      <c r="S6" s="3"/>
      <c r="T6" s="27" t="s">
        <v>155</v>
      </c>
      <c r="U6" s="4" t="s">
        <v>156</v>
      </c>
      <c r="V6" s="4" t="s">
        <v>157</v>
      </c>
      <c r="W6" s="4" t="s">
        <v>148</v>
      </c>
      <c r="X6" s="4" t="s">
        <v>149</v>
      </c>
      <c r="Y6" s="4" t="s">
        <v>73</v>
      </c>
      <c r="Z6" s="38">
        <v>42957</v>
      </c>
      <c r="AA6" s="3"/>
      <c r="AB6" s="2">
        <v>0</v>
      </c>
      <c r="AC6" s="2" t="s">
        <v>150</v>
      </c>
      <c r="AD6" s="7" t="s">
        <v>158</v>
      </c>
      <c r="AE6" s="2">
        <v>2015</v>
      </c>
      <c r="AF6" s="2">
        <v>500</v>
      </c>
      <c r="AG6" s="2">
        <v>214</v>
      </c>
      <c r="AH6" s="13">
        <v>0.42799999999999999</v>
      </c>
      <c r="AI6" s="13"/>
      <c r="AJ6" s="13"/>
      <c r="AK6" s="13"/>
      <c r="AL6" s="13"/>
      <c r="AM6" s="13"/>
      <c r="AN6" s="13"/>
      <c r="AO6" s="13"/>
      <c r="AP6" s="13"/>
      <c r="AQ6" s="13"/>
      <c r="AR6" s="2">
        <v>7711054</v>
      </c>
      <c r="AS6" s="7">
        <v>39</v>
      </c>
      <c r="AT6" s="7">
        <v>41</v>
      </c>
      <c r="AU6" s="7">
        <v>19</v>
      </c>
      <c r="AV6" s="7">
        <v>36</v>
      </c>
      <c r="AW6" s="7">
        <v>36</v>
      </c>
      <c r="AX6" s="7">
        <v>40</v>
      </c>
      <c r="AY6" s="7">
        <v>36</v>
      </c>
      <c r="AZ6" s="7">
        <v>34</v>
      </c>
      <c r="BA6" s="7">
        <v>36</v>
      </c>
      <c r="BB6" s="2">
        <f t="shared" si="0"/>
        <v>298</v>
      </c>
      <c r="BC6" s="2">
        <v>19</v>
      </c>
      <c r="BD6" s="13">
        <f t="shared" si="1"/>
        <v>0.49666666666666665</v>
      </c>
      <c r="BE6" s="7" t="s">
        <v>383</v>
      </c>
      <c r="BF6" s="7">
        <v>81771110002</v>
      </c>
      <c r="BG6" s="2">
        <v>38</v>
      </c>
      <c r="BH6" s="2">
        <v>26</v>
      </c>
      <c r="BI6" s="2">
        <v>20</v>
      </c>
      <c r="BJ6" s="2">
        <v>33</v>
      </c>
      <c r="BK6" s="2">
        <v>25</v>
      </c>
      <c r="BL6" s="2">
        <v>49</v>
      </c>
      <c r="BM6" s="2">
        <v>34</v>
      </c>
      <c r="BN6" s="2">
        <v>35</v>
      </c>
      <c r="BO6" s="2">
        <f t="shared" si="2"/>
        <v>260</v>
      </c>
      <c r="BP6" s="13">
        <f t="shared" si="3"/>
        <v>0.43333333333333335</v>
      </c>
      <c r="BQ6" s="4" t="s">
        <v>382</v>
      </c>
      <c r="BR6" s="2">
        <v>227047</v>
      </c>
      <c r="BS6" s="2">
        <v>26</v>
      </c>
      <c r="BT6" s="2">
        <v>44</v>
      </c>
      <c r="BU6" s="2">
        <v>37</v>
      </c>
      <c r="BV6" s="2">
        <v>38</v>
      </c>
      <c r="BW6" s="2">
        <v>67</v>
      </c>
      <c r="BX6" s="2">
        <v>26</v>
      </c>
      <c r="BY6" s="2">
        <v>43</v>
      </c>
      <c r="BZ6" s="2">
        <v>30</v>
      </c>
      <c r="CA6" s="2">
        <f t="shared" si="4"/>
        <v>311</v>
      </c>
      <c r="CB6" s="31">
        <f t="shared" si="5"/>
        <v>869</v>
      </c>
      <c r="CC6" s="33">
        <f t="shared" si="6"/>
        <v>0.48277777777777775</v>
      </c>
      <c r="CD6" s="37" t="s">
        <v>134</v>
      </c>
      <c r="CE6" s="31">
        <f t="shared" si="7"/>
        <v>2</v>
      </c>
    </row>
    <row r="7" spans="1:83">
      <c r="A7" s="2">
        <v>3</v>
      </c>
      <c r="B7" s="19" t="s">
        <v>50</v>
      </c>
      <c r="C7" s="20" t="s">
        <v>51</v>
      </c>
      <c r="D7" s="21" t="s">
        <v>88</v>
      </c>
      <c r="E7" s="3">
        <f>VLOOKUP($D7,'[1]B.Com-II 2016-17'!$D$5:$BQ$65,2,0)</f>
        <v>0</v>
      </c>
      <c r="F7" s="3">
        <f>VLOOKUP($D7,'[1]B.Com-II 2016-17'!$D$5:$BQ$65,3,0)</f>
        <v>0</v>
      </c>
      <c r="G7" s="4" t="s">
        <v>159</v>
      </c>
      <c r="H7" s="4" t="s">
        <v>160</v>
      </c>
      <c r="I7" s="4" t="s">
        <v>161</v>
      </c>
      <c r="J7" s="23">
        <v>35419</v>
      </c>
      <c r="K7" s="2">
        <v>0</v>
      </c>
      <c r="L7" s="2" t="s">
        <v>64</v>
      </c>
      <c r="M7" s="2" t="s">
        <v>81</v>
      </c>
      <c r="N7" s="2" t="s">
        <v>82</v>
      </c>
      <c r="O7" s="2" t="s">
        <v>67</v>
      </c>
      <c r="P7" s="2" t="s">
        <v>68</v>
      </c>
      <c r="Q7" s="2">
        <v>9589147022</v>
      </c>
      <c r="R7" s="3">
        <v>0</v>
      </c>
      <c r="S7" s="3"/>
      <c r="T7" s="27" t="s">
        <v>162</v>
      </c>
      <c r="U7" s="4" t="s">
        <v>163</v>
      </c>
      <c r="V7" s="4" t="s">
        <v>163</v>
      </c>
      <c r="W7" s="4" t="s">
        <v>148</v>
      </c>
      <c r="X7" s="4" t="s">
        <v>149</v>
      </c>
      <c r="Y7" s="4" t="s">
        <v>73</v>
      </c>
      <c r="Z7" s="38">
        <v>42961</v>
      </c>
      <c r="AA7" s="3"/>
      <c r="AB7" s="2">
        <v>0</v>
      </c>
      <c r="AC7" s="2" t="s">
        <v>150</v>
      </c>
      <c r="AD7" s="7" t="s">
        <v>151</v>
      </c>
      <c r="AE7" s="2">
        <v>2015</v>
      </c>
      <c r="AF7" s="2">
        <v>500</v>
      </c>
      <c r="AG7" s="2">
        <v>282</v>
      </c>
      <c r="AH7" s="13">
        <v>0.56399999999999995</v>
      </c>
      <c r="AI7" s="13"/>
      <c r="AJ7" s="13"/>
      <c r="AK7" s="13"/>
      <c r="AL7" s="13"/>
      <c r="AM7" s="13"/>
      <c r="AN7" s="13"/>
      <c r="AO7" s="13"/>
      <c r="AP7" s="13"/>
      <c r="AQ7" s="13"/>
      <c r="AR7" s="2">
        <v>7711055</v>
      </c>
      <c r="AS7" s="2">
        <v>39</v>
      </c>
      <c r="AT7" s="2">
        <v>41</v>
      </c>
      <c r="AU7" s="2">
        <v>18</v>
      </c>
      <c r="AV7" s="2">
        <v>40</v>
      </c>
      <c r="AW7" s="2">
        <v>34</v>
      </c>
      <c r="AX7" s="2">
        <v>25</v>
      </c>
      <c r="AY7" s="2">
        <v>32</v>
      </c>
      <c r="AZ7" s="2">
        <v>29</v>
      </c>
      <c r="BA7" s="2">
        <v>33</v>
      </c>
      <c r="BB7" s="2">
        <f t="shared" si="0"/>
        <v>273</v>
      </c>
      <c r="BC7" s="2">
        <v>17</v>
      </c>
      <c r="BD7" s="13">
        <f t="shared" si="1"/>
        <v>0.45500000000000002</v>
      </c>
      <c r="BE7" s="7" t="s">
        <v>382</v>
      </c>
      <c r="BF7" s="7">
        <v>81771110003</v>
      </c>
      <c r="BG7" s="2">
        <v>31</v>
      </c>
      <c r="BH7" s="34">
        <v>26</v>
      </c>
      <c r="BI7" s="2">
        <v>21</v>
      </c>
      <c r="BJ7" s="2">
        <v>33</v>
      </c>
      <c r="BK7" s="2">
        <v>28</v>
      </c>
      <c r="BL7" s="2">
        <v>52</v>
      </c>
      <c r="BM7" s="2">
        <v>27</v>
      </c>
      <c r="BN7" s="2">
        <v>33</v>
      </c>
      <c r="BO7" s="2">
        <f t="shared" si="2"/>
        <v>251</v>
      </c>
      <c r="BP7" s="13">
        <f t="shared" si="3"/>
        <v>0.41833333333333333</v>
      </c>
      <c r="BQ7" s="4" t="s">
        <v>383</v>
      </c>
      <c r="BR7" s="2">
        <v>227048</v>
      </c>
      <c r="BS7" s="2">
        <v>26</v>
      </c>
      <c r="BT7" s="2">
        <v>46</v>
      </c>
      <c r="BU7" s="2">
        <v>33</v>
      </c>
      <c r="BV7" s="2">
        <v>34</v>
      </c>
      <c r="BW7" s="2">
        <v>68</v>
      </c>
      <c r="BX7" s="2">
        <v>26</v>
      </c>
      <c r="BY7" s="2">
        <v>44</v>
      </c>
      <c r="BZ7" s="2">
        <v>29</v>
      </c>
      <c r="CA7" s="2">
        <f t="shared" si="4"/>
        <v>306</v>
      </c>
      <c r="CB7" s="31">
        <f t="shared" si="5"/>
        <v>830</v>
      </c>
      <c r="CC7" s="33">
        <f t="shared" si="6"/>
        <v>0.46111111111111114</v>
      </c>
      <c r="CD7" s="37" t="s">
        <v>134</v>
      </c>
      <c r="CE7" s="31">
        <f t="shared" si="7"/>
        <v>2</v>
      </c>
    </row>
    <row r="8" spans="1:83">
      <c r="A8" s="2">
        <v>4</v>
      </c>
      <c r="B8" s="19" t="s">
        <v>50</v>
      </c>
      <c r="C8" s="20" t="s">
        <v>51</v>
      </c>
      <c r="D8" s="21" t="s">
        <v>89</v>
      </c>
      <c r="E8" s="3">
        <f>VLOOKUP($D8,'[1]B.Com-II 2016-17'!$D$5:$BQ$65,2,0)</f>
        <v>0</v>
      </c>
      <c r="F8" s="3">
        <f>VLOOKUP($D8,'[1]B.Com-II 2016-17'!$D$5:$BQ$65,3,0)</f>
        <v>0</v>
      </c>
      <c r="G8" s="4" t="s">
        <v>164</v>
      </c>
      <c r="H8" s="4" t="s">
        <v>165</v>
      </c>
      <c r="I8" s="4" t="s">
        <v>166</v>
      </c>
      <c r="J8" s="23">
        <v>35626</v>
      </c>
      <c r="K8" s="2">
        <v>0</v>
      </c>
      <c r="L8" s="2" t="s">
        <v>64</v>
      </c>
      <c r="M8" s="2" t="s">
        <v>81</v>
      </c>
      <c r="N8" s="2" t="s">
        <v>82</v>
      </c>
      <c r="O8" s="2" t="s">
        <v>67</v>
      </c>
      <c r="P8" s="2" t="s">
        <v>68</v>
      </c>
      <c r="Q8" s="2">
        <v>7694934937</v>
      </c>
      <c r="R8" s="3">
        <v>0</v>
      </c>
      <c r="S8" s="3"/>
      <c r="T8" s="27" t="s">
        <v>167</v>
      </c>
      <c r="U8" s="4" t="s">
        <v>168</v>
      </c>
      <c r="V8" s="4" t="s">
        <v>169</v>
      </c>
      <c r="W8" s="4" t="s">
        <v>148</v>
      </c>
      <c r="X8" s="4" t="s">
        <v>149</v>
      </c>
      <c r="Y8" s="4" t="s">
        <v>73</v>
      </c>
      <c r="Z8" s="38">
        <v>42957</v>
      </c>
      <c r="AA8" s="3"/>
      <c r="AB8" s="2">
        <v>0</v>
      </c>
      <c r="AC8" s="2" t="s">
        <v>150</v>
      </c>
      <c r="AD8" s="7" t="s">
        <v>151</v>
      </c>
      <c r="AE8" s="2">
        <v>2015</v>
      </c>
      <c r="AF8" s="2">
        <v>500</v>
      </c>
      <c r="AG8" s="2">
        <v>272</v>
      </c>
      <c r="AH8" s="13">
        <v>0.54400000000000004</v>
      </c>
      <c r="AI8" s="13"/>
      <c r="AJ8" s="13"/>
      <c r="AK8" s="13"/>
      <c r="AL8" s="13"/>
      <c r="AM8" s="13"/>
      <c r="AN8" s="13"/>
      <c r="AO8" s="13"/>
      <c r="AP8" s="13"/>
      <c r="AQ8" s="13"/>
      <c r="AR8" s="2">
        <v>7711053</v>
      </c>
      <c r="AS8" s="2">
        <v>41</v>
      </c>
      <c r="AT8" s="2">
        <v>45</v>
      </c>
      <c r="AU8" s="2">
        <v>26</v>
      </c>
      <c r="AV8" s="2">
        <v>53</v>
      </c>
      <c r="AW8" s="2">
        <v>36</v>
      </c>
      <c r="AX8" s="2">
        <v>27</v>
      </c>
      <c r="AY8" s="2">
        <v>27</v>
      </c>
      <c r="AZ8" s="2">
        <v>34</v>
      </c>
      <c r="BA8" s="2">
        <v>25</v>
      </c>
      <c r="BB8" s="2">
        <f t="shared" si="0"/>
        <v>288</v>
      </c>
      <c r="BC8" s="2">
        <v>23</v>
      </c>
      <c r="BD8" s="13">
        <f t="shared" si="1"/>
        <v>0.48</v>
      </c>
      <c r="BE8" s="7" t="s">
        <v>382</v>
      </c>
      <c r="BF8" s="7">
        <v>81771110006</v>
      </c>
      <c r="BG8" s="2">
        <v>40</v>
      </c>
      <c r="BH8" s="34">
        <v>36</v>
      </c>
      <c r="BI8" s="2">
        <v>29</v>
      </c>
      <c r="BJ8" s="2">
        <v>35</v>
      </c>
      <c r="BK8" s="2">
        <v>50</v>
      </c>
      <c r="BL8" s="2">
        <v>43</v>
      </c>
      <c r="BM8" s="2">
        <v>18</v>
      </c>
      <c r="BN8" s="2">
        <v>34</v>
      </c>
      <c r="BO8" s="2">
        <f t="shared" si="2"/>
        <v>285</v>
      </c>
      <c r="BP8" s="13">
        <f t="shared" si="3"/>
        <v>0.47499999999999998</v>
      </c>
      <c r="BQ8" s="4" t="s">
        <v>383</v>
      </c>
      <c r="BR8" s="2">
        <v>227049</v>
      </c>
      <c r="BS8" s="2">
        <v>30</v>
      </c>
      <c r="BT8" s="2">
        <v>31</v>
      </c>
      <c r="BU8" s="2">
        <v>28</v>
      </c>
      <c r="BV8" s="2">
        <v>38</v>
      </c>
      <c r="BW8" s="2">
        <v>68</v>
      </c>
      <c r="BX8" s="2">
        <v>65</v>
      </c>
      <c r="BY8" s="2">
        <v>49</v>
      </c>
      <c r="BZ8" s="2">
        <v>31</v>
      </c>
      <c r="CA8" s="2">
        <f t="shared" si="4"/>
        <v>340</v>
      </c>
      <c r="CB8" s="31">
        <f t="shared" si="5"/>
        <v>913</v>
      </c>
      <c r="CC8" s="33">
        <f t="shared" si="6"/>
        <v>0.50722222222222224</v>
      </c>
      <c r="CD8" s="37" t="s">
        <v>134</v>
      </c>
      <c r="CE8" s="31">
        <f t="shared" si="7"/>
        <v>2</v>
      </c>
    </row>
    <row r="9" spans="1:83">
      <c r="A9" s="2">
        <v>5</v>
      </c>
      <c r="B9" s="19" t="s">
        <v>50</v>
      </c>
      <c r="C9" s="20" t="s">
        <v>51</v>
      </c>
      <c r="D9" s="21" t="s">
        <v>90</v>
      </c>
      <c r="E9" s="3">
        <f>VLOOKUP($D9,'[1]B.Com-II 2016-17'!$D$5:$BQ$65,2,0)</f>
        <v>0</v>
      </c>
      <c r="F9" s="3">
        <f>VLOOKUP($D9,'[1]B.Com-II 2016-17'!$D$5:$BQ$65,3,0)</f>
        <v>0</v>
      </c>
      <c r="G9" s="4" t="s">
        <v>170</v>
      </c>
      <c r="H9" s="4" t="s">
        <v>171</v>
      </c>
      <c r="I9" s="4" t="s">
        <v>172</v>
      </c>
      <c r="J9" s="23">
        <v>35160</v>
      </c>
      <c r="K9" s="2">
        <v>0</v>
      </c>
      <c r="L9" s="2" t="s">
        <v>64</v>
      </c>
      <c r="M9" s="2" t="s">
        <v>173</v>
      </c>
      <c r="N9" s="2" t="s">
        <v>66</v>
      </c>
      <c r="O9" s="2" t="s">
        <v>67</v>
      </c>
      <c r="P9" s="2" t="s">
        <v>68</v>
      </c>
      <c r="Q9" s="2">
        <v>9926971227</v>
      </c>
      <c r="R9" s="3">
        <v>0</v>
      </c>
      <c r="S9" s="3"/>
      <c r="T9" s="27" t="s">
        <v>174</v>
      </c>
      <c r="U9" s="4" t="s">
        <v>156</v>
      </c>
      <c r="V9" s="4" t="s">
        <v>157</v>
      </c>
      <c r="W9" s="4" t="s">
        <v>148</v>
      </c>
      <c r="X9" s="4" t="s">
        <v>149</v>
      </c>
      <c r="Y9" s="4" t="s">
        <v>73</v>
      </c>
      <c r="Z9" s="38">
        <v>42957</v>
      </c>
      <c r="AA9" s="3"/>
      <c r="AB9" s="2">
        <v>0</v>
      </c>
      <c r="AC9" s="2" t="s">
        <v>150</v>
      </c>
      <c r="AD9" s="7" t="s">
        <v>151</v>
      </c>
      <c r="AE9" s="2">
        <v>2015</v>
      </c>
      <c r="AF9" s="2">
        <v>500</v>
      </c>
      <c r="AG9" s="2">
        <v>215</v>
      </c>
      <c r="AH9" s="13">
        <v>0.43</v>
      </c>
      <c r="AI9" s="13"/>
      <c r="AJ9" s="13"/>
      <c r="AK9" s="13"/>
      <c r="AL9" s="13"/>
      <c r="AM9" s="13"/>
      <c r="AN9" s="13"/>
      <c r="AO9" s="13"/>
      <c r="AP9" s="13"/>
      <c r="AQ9" s="13"/>
      <c r="AR9" s="2">
        <v>7711051</v>
      </c>
      <c r="AS9" s="7">
        <v>41</v>
      </c>
      <c r="AT9" s="7">
        <v>34</v>
      </c>
      <c r="AU9" s="7">
        <v>17</v>
      </c>
      <c r="AV9" s="7">
        <v>31</v>
      </c>
      <c r="AW9" s="7">
        <v>31</v>
      </c>
      <c r="AX9" s="7">
        <v>25</v>
      </c>
      <c r="AY9" s="7">
        <v>28</v>
      </c>
      <c r="AZ9" s="7">
        <v>27</v>
      </c>
      <c r="BA9" s="7">
        <v>37</v>
      </c>
      <c r="BB9" s="2">
        <f t="shared" si="0"/>
        <v>254</v>
      </c>
      <c r="BC9" s="2">
        <v>16</v>
      </c>
      <c r="BD9" s="13">
        <f t="shared" si="1"/>
        <v>0.42333333333333334</v>
      </c>
      <c r="BE9" s="7" t="s">
        <v>383</v>
      </c>
      <c r="BF9" s="7">
        <v>81771110007</v>
      </c>
      <c r="BG9" s="2">
        <v>33</v>
      </c>
      <c r="BH9" s="34">
        <v>31</v>
      </c>
      <c r="BI9" s="2">
        <v>17</v>
      </c>
      <c r="BJ9" s="2">
        <v>38</v>
      </c>
      <c r="BK9" s="2">
        <v>50</v>
      </c>
      <c r="BL9" s="2">
        <v>36</v>
      </c>
      <c r="BM9" s="2">
        <v>26</v>
      </c>
      <c r="BN9" s="2">
        <v>26</v>
      </c>
      <c r="BO9" s="2">
        <f t="shared" si="2"/>
        <v>257</v>
      </c>
      <c r="BP9" s="13">
        <f t="shared" si="3"/>
        <v>0.42833333333333334</v>
      </c>
      <c r="BQ9" s="4" t="s">
        <v>383</v>
      </c>
      <c r="BR9" s="2">
        <v>227050</v>
      </c>
      <c r="BS9" s="2">
        <v>47</v>
      </c>
      <c r="BT9" s="2">
        <v>26</v>
      </c>
      <c r="BU9" s="2">
        <v>28</v>
      </c>
      <c r="BV9" s="2">
        <v>25</v>
      </c>
      <c r="BW9" s="2">
        <v>61</v>
      </c>
      <c r="BX9" s="2">
        <v>27</v>
      </c>
      <c r="BY9" s="2">
        <v>41</v>
      </c>
      <c r="BZ9" s="2">
        <v>19</v>
      </c>
      <c r="CA9" s="2">
        <f t="shared" si="4"/>
        <v>274</v>
      </c>
      <c r="CB9" s="31">
        <f t="shared" si="5"/>
        <v>785</v>
      </c>
      <c r="CC9" s="33">
        <f t="shared" si="6"/>
        <v>0.43611111111111112</v>
      </c>
      <c r="CD9" s="35" t="s">
        <v>383</v>
      </c>
      <c r="CE9" s="31">
        <f t="shared" si="7"/>
        <v>3</v>
      </c>
    </row>
    <row r="10" spans="1:83">
      <c r="A10" s="2">
        <v>6</v>
      </c>
      <c r="B10" s="19" t="s">
        <v>50</v>
      </c>
      <c r="C10" s="20" t="s">
        <v>51</v>
      </c>
      <c r="D10" s="7" t="s">
        <v>91</v>
      </c>
      <c r="E10" s="3">
        <f>VLOOKUP($D10,'[1]B.Com-II 2016-17'!$D$5:$BQ$65,2,0)</f>
        <v>0</v>
      </c>
      <c r="F10" s="3">
        <f>VLOOKUP($D10,'[1]B.Com-II 2016-17'!$D$5:$BQ$65,3,0)</f>
        <v>0</v>
      </c>
      <c r="G10" s="4" t="s">
        <v>175</v>
      </c>
      <c r="H10" s="4" t="s">
        <v>176</v>
      </c>
      <c r="I10" s="4" t="s">
        <v>177</v>
      </c>
      <c r="J10" s="23">
        <v>34209</v>
      </c>
      <c r="K10" s="2">
        <v>0</v>
      </c>
      <c r="L10" s="2" t="s">
        <v>64</v>
      </c>
      <c r="M10" s="2" t="s">
        <v>81</v>
      </c>
      <c r="N10" s="2" t="s">
        <v>82</v>
      </c>
      <c r="O10" s="2" t="s">
        <v>67</v>
      </c>
      <c r="P10" s="2" t="s">
        <v>68</v>
      </c>
      <c r="Q10" s="2">
        <v>7746009802</v>
      </c>
      <c r="R10" s="3">
        <v>0</v>
      </c>
      <c r="S10" s="3"/>
      <c r="T10" s="27" t="s">
        <v>178</v>
      </c>
      <c r="U10" s="4" t="s">
        <v>148</v>
      </c>
      <c r="V10" s="4" t="s">
        <v>148</v>
      </c>
      <c r="W10" s="4" t="s">
        <v>148</v>
      </c>
      <c r="X10" s="4" t="s">
        <v>149</v>
      </c>
      <c r="Y10" s="4" t="s">
        <v>73</v>
      </c>
      <c r="Z10" s="38">
        <v>42961</v>
      </c>
      <c r="AA10" s="3"/>
      <c r="AB10" s="2">
        <v>0</v>
      </c>
      <c r="AC10" s="2" t="s">
        <v>150</v>
      </c>
      <c r="AD10" s="7" t="s">
        <v>179</v>
      </c>
      <c r="AE10" s="2">
        <v>2013</v>
      </c>
      <c r="AF10" s="2">
        <v>500</v>
      </c>
      <c r="AG10" s="2">
        <v>223</v>
      </c>
      <c r="AH10" s="13">
        <v>0.44600000000000001</v>
      </c>
      <c r="AI10" s="13"/>
      <c r="AJ10" s="13"/>
      <c r="AK10" s="13"/>
      <c r="AL10" s="13"/>
      <c r="AM10" s="13"/>
      <c r="AN10" s="13"/>
      <c r="AO10" s="13"/>
      <c r="AP10" s="13"/>
      <c r="AQ10" s="13"/>
      <c r="AR10" s="2">
        <v>7818029</v>
      </c>
      <c r="AS10" s="2">
        <v>34</v>
      </c>
      <c r="AT10" s="2">
        <v>41</v>
      </c>
      <c r="AU10" s="2">
        <v>39</v>
      </c>
      <c r="AV10" s="2">
        <v>25</v>
      </c>
      <c r="AW10" s="2">
        <v>32</v>
      </c>
      <c r="AX10" s="2">
        <v>43</v>
      </c>
      <c r="AY10" s="2">
        <v>17</v>
      </c>
      <c r="AZ10" s="2">
        <v>27</v>
      </c>
      <c r="BA10" s="2">
        <v>39</v>
      </c>
      <c r="BB10" s="2">
        <f t="shared" si="0"/>
        <v>258</v>
      </c>
      <c r="BC10" s="2">
        <v>15</v>
      </c>
      <c r="BD10" s="13">
        <f t="shared" si="1"/>
        <v>0.43</v>
      </c>
      <c r="BE10" s="7" t="s">
        <v>382</v>
      </c>
      <c r="BF10" s="7">
        <v>81771110008</v>
      </c>
      <c r="BG10" s="2">
        <v>42</v>
      </c>
      <c r="BH10" s="34">
        <v>41</v>
      </c>
      <c r="BI10" s="2">
        <v>25</v>
      </c>
      <c r="BJ10" s="2">
        <v>37</v>
      </c>
      <c r="BK10" s="2">
        <v>28</v>
      </c>
      <c r="BL10" s="2">
        <v>44</v>
      </c>
      <c r="BM10" s="2">
        <v>30</v>
      </c>
      <c r="BN10" s="2">
        <v>40</v>
      </c>
      <c r="BO10" s="2">
        <f t="shared" si="2"/>
        <v>287</v>
      </c>
      <c r="BP10" s="13">
        <f t="shared" si="3"/>
        <v>0.47833333333333333</v>
      </c>
      <c r="BQ10" s="4" t="s">
        <v>383</v>
      </c>
      <c r="BR10" s="2">
        <v>227051</v>
      </c>
      <c r="BS10" s="2">
        <v>27</v>
      </c>
      <c r="BT10" s="2">
        <v>40</v>
      </c>
      <c r="BU10" s="2">
        <v>38</v>
      </c>
      <c r="BV10" s="2">
        <v>39</v>
      </c>
      <c r="BW10" s="2">
        <v>54</v>
      </c>
      <c r="BX10" s="2">
        <v>25</v>
      </c>
      <c r="BY10" s="2">
        <v>26</v>
      </c>
      <c r="BZ10" s="2">
        <v>25</v>
      </c>
      <c r="CA10" s="2">
        <f t="shared" si="4"/>
        <v>274</v>
      </c>
      <c r="CB10" s="31">
        <f t="shared" si="5"/>
        <v>819</v>
      </c>
      <c r="CC10" s="33">
        <f t="shared" si="6"/>
        <v>0.45500000000000002</v>
      </c>
      <c r="CD10" s="37" t="s">
        <v>134</v>
      </c>
      <c r="CE10" s="31">
        <f t="shared" si="7"/>
        <v>2</v>
      </c>
    </row>
    <row r="11" spans="1:83">
      <c r="A11" s="2">
        <v>7</v>
      </c>
      <c r="B11" s="19" t="s">
        <v>50</v>
      </c>
      <c r="C11" s="20" t="s">
        <v>51</v>
      </c>
      <c r="D11" s="21" t="s">
        <v>92</v>
      </c>
      <c r="E11" s="3">
        <f>VLOOKUP($D11,'[1]B.Com-II 2016-17'!$D$5:$BQ$65,2,0)</f>
        <v>0</v>
      </c>
      <c r="F11" s="3">
        <f>VLOOKUP($D11,'[1]B.Com-II 2016-17'!$D$5:$BQ$65,3,0)</f>
        <v>0</v>
      </c>
      <c r="G11" s="4" t="s">
        <v>181</v>
      </c>
      <c r="H11" s="4" t="s">
        <v>182</v>
      </c>
      <c r="I11" s="4" t="s">
        <v>183</v>
      </c>
      <c r="J11" s="23">
        <v>35205</v>
      </c>
      <c r="K11" s="2">
        <v>0</v>
      </c>
      <c r="L11" s="2" t="s">
        <v>184</v>
      </c>
      <c r="M11" s="2" t="s">
        <v>81</v>
      </c>
      <c r="N11" s="2" t="s">
        <v>82</v>
      </c>
      <c r="O11" s="2" t="s">
        <v>67</v>
      </c>
      <c r="P11" s="2" t="s">
        <v>68</v>
      </c>
      <c r="Q11" s="2">
        <v>9179226337</v>
      </c>
      <c r="R11" s="3">
        <v>0</v>
      </c>
      <c r="S11" s="3"/>
      <c r="T11" s="27" t="s">
        <v>185</v>
      </c>
      <c r="U11" s="4" t="s">
        <v>186</v>
      </c>
      <c r="V11" s="4" t="s">
        <v>186</v>
      </c>
      <c r="W11" s="4" t="s">
        <v>148</v>
      </c>
      <c r="X11" s="4" t="s">
        <v>149</v>
      </c>
      <c r="Y11" s="4" t="s">
        <v>73</v>
      </c>
      <c r="Z11" s="38">
        <v>42961</v>
      </c>
      <c r="AA11" s="3"/>
      <c r="AB11" s="2">
        <v>0</v>
      </c>
      <c r="AC11" s="2" t="s">
        <v>150</v>
      </c>
      <c r="AD11" s="7" t="s">
        <v>151</v>
      </c>
      <c r="AE11" s="2">
        <v>2014</v>
      </c>
      <c r="AF11" s="2">
        <v>500</v>
      </c>
      <c r="AG11" s="2">
        <v>239</v>
      </c>
      <c r="AH11" s="13">
        <v>0.47799999999999998</v>
      </c>
      <c r="AI11" s="13"/>
      <c r="AJ11" s="13"/>
      <c r="AK11" s="13"/>
      <c r="AL11" s="13"/>
      <c r="AM11" s="13"/>
      <c r="AN11" s="13"/>
      <c r="AO11" s="13"/>
      <c r="AP11" s="13"/>
      <c r="AQ11" s="13"/>
      <c r="AR11" s="2">
        <v>7711061</v>
      </c>
      <c r="AS11" s="2">
        <v>44</v>
      </c>
      <c r="AT11" s="2">
        <v>36</v>
      </c>
      <c r="AU11" s="2">
        <v>31</v>
      </c>
      <c r="AV11" s="2">
        <v>46</v>
      </c>
      <c r="AW11" s="2">
        <v>33</v>
      </c>
      <c r="AX11" s="2">
        <v>32</v>
      </c>
      <c r="AY11" s="2">
        <v>26</v>
      </c>
      <c r="AZ11" s="2">
        <v>25</v>
      </c>
      <c r="BA11" s="2">
        <v>29</v>
      </c>
      <c r="BB11" s="2">
        <f t="shared" si="0"/>
        <v>271</v>
      </c>
      <c r="BC11" s="2" t="s">
        <v>180</v>
      </c>
      <c r="BD11" s="13">
        <f t="shared" si="1"/>
        <v>0.45166666666666666</v>
      </c>
      <c r="BE11" s="7" t="s">
        <v>382</v>
      </c>
      <c r="BF11" s="7">
        <v>81771110010</v>
      </c>
      <c r="BG11" s="2">
        <v>33</v>
      </c>
      <c r="BH11" s="34">
        <v>35</v>
      </c>
      <c r="BI11" s="2">
        <v>20</v>
      </c>
      <c r="BJ11" s="2">
        <v>38</v>
      </c>
      <c r="BK11" s="2">
        <v>27</v>
      </c>
      <c r="BL11" s="2">
        <v>49</v>
      </c>
      <c r="BM11" s="2">
        <v>40</v>
      </c>
      <c r="BN11" s="2">
        <v>40</v>
      </c>
      <c r="BO11" s="2">
        <f t="shared" si="2"/>
        <v>282</v>
      </c>
      <c r="BP11" s="13">
        <f t="shared" si="3"/>
        <v>0.47</v>
      </c>
      <c r="BQ11" s="4" t="s">
        <v>383</v>
      </c>
      <c r="BR11" s="2">
        <v>227052</v>
      </c>
      <c r="BS11" s="2">
        <v>26</v>
      </c>
      <c r="BT11" s="2">
        <v>40</v>
      </c>
      <c r="BU11" s="2">
        <v>29</v>
      </c>
      <c r="BV11" s="2">
        <v>40</v>
      </c>
      <c r="BW11" s="2">
        <v>41</v>
      </c>
      <c r="BX11" s="2">
        <v>29</v>
      </c>
      <c r="BY11" s="2">
        <v>28</v>
      </c>
      <c r="BZ11" s="2">
        <v>29</v>
      </c>
      <c r="CA11" s="2">
        <f t="shared" si="4"/>
        <v>262</v>
      </c>
      <c r="CB11" s="31">
        <f t="shared" si="5"/>
        <v>815</v>
      </c>
      <c r="CC11" s="33">
        <f t="shared" si="6"/>
        <v>0.45277777777777778</v>
      </c>
      <c r="CD11" s="37" t="s">
        <v>134</v>
      </c>
      <c r="CE11" s="31">
        <f t="shared" si="7"/>
        <v>2</v>
      </c>
    </row>
    <row r="12" spans="1:83">
      <c r="A12" s="2">
        <v>8</v>
      </c>
      <c r="B12" s="19" t="s">
        <v>50</v>
      </c>
      <c r="C12" s="20" t="s">
        <v>51</v>
      </c>
      <c r="D12" s="21" t="s">
        <v>93</v>
      </c>
      <c r="E12" s="3">
        <f>VLOOKUP($D12,'[1]B.Com-II 2016-17'!$D$5:$BQ$65,2,0)</f>
        <v>0</v>
      </c>
      <c r="F12" s="3">
        <f>VLOOKUP($D12,'[1]B.Com-II 2016-17'!$D$5:$BQ$65,3,0)</f>
        <v>0</v>
      </c>
      <c r="G12" s="4" t="s">
        <v>187</v>
      </c>
      <c r="H12" s="4" t="s">
        <v>188</v>
      </c>
      <c r="I12" s="4" t="s">
        <v>189</v>
      </c>
      <c r="J12" s="23">
        <v>34123</v>
      </c>
      <c r="K12" s="2">
        <v>0</v>
      </c>
      <c r="L12" s="2" t="s">
        <v>184</v>
      </c>
      <c r="M12" s="2" t="s">
        <v>190</v>
      </c>
      <c r="N12" s="2" t="s">
        <v>82</v>
      </c>
      <c r="O12" s="2" t="s">
        <v>191</v>
      </c>
      <c r="P12" s="2" t="s">
        <v>68</v>
      </c>
      <c r="Q12" s="2">
        <v>9630243681</v>
      </c>
      <c r="R12" s="3">
        <v>0</v>
      </c>
      <c r="S12" s="3"/>
      <c r="T12" s="27" t="s">
        <v>192</v>
      </c>
      <c r="U12" s="4" t="s">
        <v>193</v>
      </c>
      <c r="V12" s="4" t="s">
        <v>163</v>
      </c>
      <c r="W12" s="4" t="s">
        <v>148</v>
      </c>
      <c r="X12" s="4" t="s">
        <v>149</v>
      </c>
      <c r="Y12" s="4" t="s">
        <v>73</v>
      </c>
      <c r="Z12" s="38">
        <v>42957</v>
      </c>
      <c r="AA12" s="3"/>
      <c r="AB12" s="2">
        <v>0</v>
      </c>
      <c r="AC12" s="2" t="s">
        <v>150</v>
      </c>
      <c r="AD12" s="7" t="s">
        <v>151</v>
      </c>
      <c r="AE12" s="2">
        <v>2014</v>
      </c>
      <c r="AF12" s="2">
        <v>500</v>
      </c>
      <c r="AG12" s="2">
        <v>191</v>
      </c>
      <c r="AH12" s="13">
        <v>0.38200000000000001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2">
        <v>7711057</v>
      </c>
      <c r="AS12" s="2">
        <v>42</v>
      </c>
      <c r="AT12" s="2">
        <v>26</v>
      </c>
      <c r="AU12" s="2">
        <v>21</v>
      </c>
      <c r="AV12" s="2">
        <v>44</v>
      </c>
      <c r="AW12" s="2">
        <v>38</v>
      </c>
      <c r="AX12" s="2">
        <v>26</v>
      </c>
      <c r="AY12" s="2">
        <v>40</v>
      </c>
      <c r="AZ12" s="2">
        <v>28</v>
      </c>
      <c r="BA12" s="2">
        <v>28</v>
      </c>
      <c r="BB12" s="2">
        <f t="shared" si="0"/>
        <v>272</v>
      </c>
      <c r="BC12" s="2">
        <v>16</v>
      </c>
      <c r="BD12" s="13">
        <f t="shared" si="1"/>
        <v>0.45333333333333331</v>
      </c>
      <c r="BE12" s="7" t="s">
        <v>382</v>
      </c>
      <c r="BF12" s="7">
        <v>81771110011</v>
      </c>
      <c r="BG12" s="7">
        <v>30</v>
      </c>
      <c r="BH12" s="21">
        <v>44</v>
      </c>
      <c r="BI12" s="7">
        <v>25</v>
      </c>
      <c r="BJ12" s="7">
        <v>40</v>
      </c>
      <c r="BK12" s="7">
        <v>26</v>
      </c>
      <c r="BL12" s="7">
        <v>50</v>
      </c>
      <c r="BM12" s="7">
        <v>35</v>
      </c>
      <c r="BN12" s="7">
        <v>42</v>
      </c>
      <c r="BO12" s="2">
        <f t="shared" si="2"/>
        <v>292</v>
      </c>
      <c r="BP12" s="13">
        <f t="shared" si="3"/>
        <v>0.48666666666666669</v>
      </c>
      <c r="BQ12" s="4" t="s">
        <v>384</v>
      </c>
      <c r="BR12" s="2"/>
      <c r="BS12" s="2"/>
      <c r="BT12" s="2"/>
      <c r="BU12" s="2"/>
      <c r="BV12" s="2"/>
      <c r="BW12" s="2"/>
      <c r="BX12" s="2"/>
      <c r="BY12" s="2"/>
      <c r="BZ12" s="2"/>
      <c r="CA12" s="2">
        <f>+BS12+BT12+BU12+BV12+BW12+BX12+BY12+BZ12</f>
        <v>0</v>
      </c>
      <c r="CB12" s="31">
        <f t="shared" si="5"/>
        <v>564</v>
      </c>
      <c r="CC12" s="33">
        <f t="shared" si="6"/>
        <v>0.31333333333333335</v>
      </c>
      <c r="CD12" s="35"/>
      <c r="CE12" s="31"/>
    </row>
    <row r="13" spans="1:83">
      <c r="A13" s="2">
        <v>9</v>
      </c>
      <c r="B13" s="19" t="s">
        <v>50</v>
      </c>
      <c r="C13" s="20" t="s">
        <v>51</v>
      </c>
      <c r="D13" s="21" t="s">
        <v>94</v>
      </c>
      <c r="E13" s="3">
        <f>VLOOKUP($D13,'[1]B.Com-II 2016-17'!$D$5:$BQ$65,2,0)</f>
        <v>0</v>
      </c>
      <c r="F13" s="3">
        <f>VLOOKUP($D13,'[1]B.Com-II 2016-17'!$D$5:$BQ$65,3,0)</f>
        <v>0</v>
      </c>
      <c r="G13" s="4" t="s">
        <v>194</v>
      </c>
      <c r="H13" s="4" t="s">
        <v>195</v>
      </c>
      <c r="I13" s="4" t="s">
        <v>196</v>
      </c>
      <c r="J13" s="23">
        <v>35308</v>
      </c>
      <c r="K13" s="2">
        <v>0</v>
      </c>
      <c r="L13" s="2" t="s">
        <v>184</v>
      </c>
      <c r="M13" s="2" t="s">
        <v>145</v>
      </c>
      <c r="N13" s="2" t="s">
        <v>82</v>
      </c>
      <c r="O13" s="2" t="s">
        <v>67</v>
      </c>
      <c r="P13" s="2" t="s">
        <v>68</v>
      </c>
      <c r="Q13" s="2"/>
      <c r="R13" s="3">
        <v>0</v>
      </c>
      <c r="S13" s="3"/>
      <c r="T13" s="27" t="s">
        <v>197</v>
      </c>
      <c r="U13" s="4" t="s">
        <v>198</v>
      </c>
      <c r="V13" s="4" t="s">
        <v>199</v>
      </c>
      <c r="W13" s="4" t="s">
        <v>148</v>
      </c>
      <c r="X13" s="4" t="s">
        <v>149</v>
      </c>
      <c r="Y13" s="4" t="s">
        <v>73</v>
      </c>
      <c r="Z13" s="38">
        <v>42958</v>
      </c>
      <c r="AA13" s="3"/>
      <c r="AB13" s="2">
        <v>0</v>
      </c>
      <c r="AC13" s="2" t="s">
        <v>150</v>
      </c>
      <c r="AD13" s="7" t="s">
        <v>179</v>
      </c>
      <c r="AE13" s="2">
        <v>2014</v>
      </c>
      <c r="AF13" s="2">
        <v>500</v>
      </c>
      <c r="AG13" s="2">
        <v>281</v>
      </c>
      <c r="AH13" s="13">
        <v>0.56200000000000006</v>
      </c>
      <c r="AI13" s="13"/>
      <c r="AJ13" s="13"/>
      <c r="AK13" s="13"/>
      <c r="AL13" s="13"/>
      <c r="AM13" s="13"/>
      <c r="AN13" s="13"/>
      <c r="AO13" s="13"/>
      <c r="AP13" s="13"/>
      <c r="AQ13" s="13"/>
      <c r="AR13" s="2">
        <v>7711060</v>
      </c>
      <c r="AS13" s="2">
        <v>45</v>
      </c>
      <c r="AT13" s="2">
        <v>27</v>
      </c>
      <c r="AU13" s="2">
        <v>31</v>
      </c>
      <c r="AV13" s="2">
        <v>30</v>
      </c>
      <c r="AW13" s="2">
        <v>36</v>
      </c>
      <c r="AX13" s="2">
        <v>27</v>
      </c>
      <c r="AY13" s="2">
        <v>34</v>
      </c>
      <c r="AZ13" s="2">
        <v>31</v>
      </c>
      <c r="BA13" s="2">
        <v>41</v>
      </c>
      <c r="BB13" s="2">
        <f t="shared" si="0"/>
        <v>271</v>
      </c>
      <c r="BC13" s="2">
        <v>20</v>
      </c>
      <c r="BD13" s="13">
        <f t="shared" si="1"/>
        <v>0.45166666666666666</v>
      </c>
      <c r="BE13" s="7" t="s">
        <v>382</v>
      </c>
      <c r="BF13" s="7">
        <v>81771110012</v>
      </c>
      <c r="BG13" s="2">
        <v>38</v>
      </c>
      <c r="BH13" s="34">
        <v>39</v>
      </c>
      <c r="BI13" s="2">
        <v>26</v>
      </c>
      <c r="BJ13" s="2">
        <v>39</v>
      </c>
      <c r="BK13" s="2">
        <v>34</v>
      </c>
      <c r="BL13" s="2">
        <v>44</v>
      </c>
      <c r="BM13" s="2">
        <v>43</v>
      </c>
      <c r="BN13" s="2">
        <v>46</v>
      </c>
      <c r="BO13" s="2">
        <f t="shared" si="2"/>
        <v>309</v>
      </c>
      <c r="BP13" s="13">
        <f t="shared" si="3"/>
        <v>0.51500000000000001</v>
      </c>
      <c r="BQ13" s="4" t="s">
        <v>383</v>
      </c>
      <c r="BR13" s="2">
        <v>227053</v>
      </c>
      <c r="BS13" s="2">
        <v>26</v>
      </c>
      <c r="BT13" s="2">
        <v>29</v>
      </c>
      <c r="BU13" s="2">
        <v>43</v>
      </c>
      <c r="BV13" s="2">
        <v>40</v>
      </c>
      <c r="BW13" s="2">
        <v>67</v>
      </c>
      <c r="BX13" s="2">
        <v>39</v>
      </c>
      <c r="BY13" s="2">
        <v>41</v>
      </c>
      <c r="BZ13" s="2">
        <v>31</v>
      </c>
      <c r="CA13" s="2">
        <f t="shared" ref="CA13:CA51" si="8">SUM(BS13:BZ13)</f>
        <v>316</v>
      </c>
      <c r="CB13" s="31">
        <f t="shared" si="5"/>
        <v>896</v>
      </c>
      <c r="CC13" s="33">
        <f t="shared" si="6"/>
        <v>0.49777777777777776</v>
      </c>
      <c r="CD13" s="37" t="s">
        <v>134</v>
      </c>
      <c r="CE13" s="31">
        <f t="shared" ref="CE13:CE40" si="9">IF((CC13&lt;45%),3,IF((CC13&gt;=45%)*(CC13&lt;60%),2,IF((CC13&gt;=60%),1)))</f>
        <v>2</v>
      </c>
    </row>
    <row r="14" spans="1:83">
      <c r="A14" s="2">
        <v>10</v>
      </c>
      <c r="B14" s="19" t="s">
        <v>50</v>
      </c>
      <c r="C14" s="20" t="s">
        <v>51</v>
      </c>
      <c r="D14" s="21" t="s">
        <v>95</v>
      </c>
      <c r="E14" s="3">
        <f>VLOOKUP($D14,'[1]B.Com-II 2016-17'!$D$5:$BQ$65,2,0)</f>
        <v>0</v>
      </c>
      <c r="F14" s="3">
        <f>VLOOKUP($D14,'[1]B.Com-II 2016-17'!$D$5:$BQ$65,3,0)</f>
        <v>0</v>
      </c>
      <c r="G14" s="4" t="s">
        <v>200</v>
      </c>
      <c r="H14" s="4" t="s">
        <v>201</v>
      </c>
      <c r="I14" s="4" t="s">
        <v>202</v>
      </c>
      <c r="J14" s="23">
        <v>35259</v>
      </c>
      <c r="K14" s="2">
        <v>0</v>
      </c>
      <c r="L14" s="2" t="s">
        <v>64</v>
      </c>
      <c r="M14" s="2" t="s">
        <v>81</v>
      </c>
      <c r="N14" s="2" t="s">
        <v>82</v>
      </c>
      <c r="O14" s="2" t="s">
        <v>67</v>
      </c>
      <c r="P14" s="2" t="s">
        <v>68</v>
      </c>
      <c r="Q14" s="2">
        <v>6260484162</v>
      </c>
      <c r="R14" s="3">
        <v>7879578034</v>
      </c>
      <c r="S14" s="3"/>
      <c r="T14" s="27" t="s">
        <v>203</v>
      </c>
      <c r="U14" s="4" t="s">
        <v>157</v>
      </c>
      <c r="V14" s="4" t="s">
        <v>157</v>
      </c>
      <c r="W14" s="4" t="s">
        <v>148</v>
      </c>
      <c r="X14" s="4" t="s">
        <v>149</v>
      </c>
      <c r="Y14" s="4" t="s">
        <v>73</v>
      </c>
      <c r="Z14" s="38">
        <v>42961</v>
      </c>
      <c r="AA14" s="3"/>
      <c r="AB14" s="2">
        <v>0</v>
      </c>
      <c r="AC14" s="2" t="s">
        <v>150</v>
      </c>
      <c r="AD14" s="7" t="s">
        <v>151</v>
      </c>
      <c r="AE14" s="2">
        <v>2015</v>
      </c>
      <c r="AF14" s="2">
        <v>500</v>
      </c>
      <c r="AG14" s="2">
        <v>303</v>
      </c>
      <c r="AH14" s="13">
        <v>0.60599999999999998</v>
      </c>
      <c r="AI14" s="13"/>
      <c r="AJ14" s="13"/>
      <c r="AK14" s="13"/>
      <c r="AL14" s="13"/>
      <c r="AM14" s="13"/>
      <c r="AN14" s="13"/>
      <c r="AO14" s="13"/>
      <c r="AP14" s="13"/>
      <c r="AQ14" s="13"/>
      <c r="AR14" s="2">
        <v>7711059</v>
      </c>
      <c r="AS14" s="2">
        <v>46</v>
      </c>
      <c r="AT14" s="2">
        <v>26</v>
      </c>
      <c r="AU14" s="2">
        <v>23</v>
      </c>
      <c r="AV14" s="2">
        <v>62</v>
      </c>
      <c r="AW14" s="2">
        <v>30</v>
      </c>
      <c r="AX14" s="2">
        <v>31</v>
      </c>
      <c r="AY14" s="2">
        <v>33</v>
      </c>
      <c r="AZ14" s="2">
        <v>29</v>
      </c>
      <c r="BA14" s="2">
        <v>38</v>
      </c>
      <c r="BB14" s="2">
        <f t="shared" si="0"/>
        <v>295</v>
      </c>
      <c r="BC14" s="2">
        <v>21</v>
      </c>
      <c r="BD14" s="13">
        <f t="shared" si="1"/>
        <v>0.49166666666666664</v>
      </c>
      <c r="BE14" s="7" t="s">
        <v>382</v>
      </c>
      <c r="BF14" s="7">
        <v>81771110013</v>
      </c>
      <c r="BG14" s="2">
        <v>43</v>
      </c>
      <c r="BH14" s="34">
        <v>32</v>
      </c>
      <c r="BI14" s="2">
        <v>28</v>
      </c>
      <c r="BJ14" s="2">
        <v>34</v>
      </c>
      <c r="BK14" s="2">
        <v>47</v>
      </c>
      <c r="BL14" s="2">
        <v>39</v>
      </c>
      <c r="BM14" s="2">
        <v>26</v>
      </c>
      <c r="BN14" s="2">
        <v>39</v>
      </c>
      <c r="BO14" s="2">
        <f t="shared" si="2"/>
        <v>288</v>
      </c>
      <c r="BP14" s="13">
        <f t="shared" si="3"/>
        <v>0.48</v>
      </c>
      <c r="BQ14" s="4" t="s">
        <v>383</v>
      </c>
      <c r="BR14" s="2">
        <v>227054</v>
      </c>
      <c r="BS14" s="2">
        <v>31</v>
      </c>
      <c r="BT14" s="2">
        <v>30</v>
      </c>
      <c r="BU14" s="2">
        <v>43</v>
      </c>
      <c r="BV14" s="2">
        <v>38</v>
      </c>
      <c r="BW14" s="2">
        <v>67</v>
      </c>
      <c r="BX14" s="2">
        <v>32</v>
      </c>
      <c r="BY14" s="2">
        <v>41</v>
      </c>
      <c r="BZ14" s="2">
        <v>26</v>
      </c>
      <c r="CA14" s="2">
        <f t="shared" si="8"/>
        <v>308</v>
      </c>
      <c r="CB14" s="31">
        <f t="shared" si="5"/>
        <v>891</v>
      </c>
      <c r="CC14" s="33">
        <f t="shared" si="6"/>
        <v>0.495</v>
      </c>
      <c r="CD14" s="37" t="s">
        <v>134</v>
      </c>
      <c r="CE14" s="31">
        <f t="shared" si="9"/>
        <v>2</v>
      </c>
    </row>
    <row r="15" spans="1:83">
      <c r="A15" s="2">
        <v>11</v>
      </c>
      <c r="B15" s="19" t="s">
        <v>50</v>
      </c>
      <c r="C15" s="20" t="s">
        <v>51</v>
      </c>
      <c r="D15" s="21" t="s">
        <v>96</v>
      </c>
      <c r="E15" s="3">
        <f>VLOOKUP($D15,'[1]B.Com-II 2016-17'!$D$5:$BQ$65,2,0)</f>
        <v>0</v>
      </c>
      <c r="F15" s="3">
        <f>VLOOKUP($D15,'[1]B.Com-II 2016-17'!$D$5:$BQ$65,3,0)</f>
        <v>0</v>
      </c>
      <c r="G15" s="4" t="s">
        <v>204</v>
      </c>
      <c r="H15" s="4" t="s">
        <v>205</v>
      </c>
      <c r="I15" s="4" t="s">
        <v>206</v>
      </c>
      <c r="J15" s="23">
        <v>35652</v>
      </c>
      <c r="K15" s="2">
        <v>0</v>
      </c>
      <c r="L15" s="2" t="s">
        <v>64</v>
      </c>
      <c r="M15" s="2" t="s">
        <v>145</v>
      </c>
      <c r="N15" s="2" t="s">
        <v>82</v>
      </c>
      <c r="O15" s="2" t="s">
        <v>67</v>
      </c>
      <c r="P15" s="2" t="s">
        <v>68</v>
      </c>
      <c r="Q15" s="2">
        <v>8349591502</v>
      </c>
      <c r="R15" s="3">
        <v>0</v>
      </c>
      <c r="S15" s="3"/>
      <c r="T15" s="27" t="s">
        <v>207</v>
      </c>
      <c r="U15" s="4" t="s">
        <v>208</v>
      </c>
      <c r="V15" s="4" t="s">
        <v>209</v>
      </c>
      <c r="W15" s="4" t="s">
        <v>148</v>
      </c>
      <c r="X15" s="4" t="s">
        <v>149</v>
      </c>
      <c r="Y15" s="4" t="s">
        <v>73</v>
      </c>
      <c r="Z15" s="38">
        <v>42958</v>
      </c>
      <c r="AA15" s="3"/>
      <c r="AB15" s="2">
        <v>0</v>
      </c>
      <c r="AC15" s="2" t="s">
        <v>150</v>
      </c>
      <c r="AD15" s="7" t="s">
        <v>151</v>
      </c>
      <c r="AE15" s="2">
        <v>2015</v>
      </c>
      <c r="AF15" s="2">
        <v>500</v>
      </c>
      <c r="AG15" s="2">
        <v>336</v>
      </c>
      <c r="AH15" s="13">
        <v>0.67200000000000004</v>
      </c>
      <c r="AI15" s="13"/>
      <c r="AJ15" s="13"/>
      <c r="AK15" s="13"/>
      <c r="AL15" s="13"/>
      <c r="AM15" s="13"/>
      <c r="AN15" s="13"/>
      <c r="AO15" s="13"/>
      <c r="AP15" s="13"/>
      <c r="AQ15" s="13"/>
      <c r="AR15" s="2">
        <v>7711067</v>
      </c>
      <c r="AS15" s="2">
        <v>49</v>
      </c>
      <c r="AT15" s="2">
        <v>41</v>
      </c>
      <c r="AU15" s="2">
        <v>35</v>
      </c>
      <c r="AV15" s="2">
        <v>52</v>
      </c>
      <c r="AW15" s="2">
        <v>41</v>
      </c>
      <c r="AX15" s="2">
        <v>46</v>
      </c>
      <c r="AY15" s="2">
        <v>35</v>
      </c>
      <c r="AZ15" s="2">
        <v>40</v>
      </c>
      <c r="BA15" s="2">
        <v>46</v>
      </c>
      <c r="BB15" s="2">
        <f t="shared" si="0"/>
        <v>350</v>
      </c>
      <c r="BC15" s="2">
        <v>17</v>
      </c>
      <c r="BD15" s="13">
        <f t="shared" si="1"/>
        <v>0.58333333333333337</v>
      </c>
      <c r="BE15" s="7" t="s">
        <v>382</v>
      </c>
      <c r="BF15" s="7">
        <v>81771110014</v>
      </c>
      <c r="BG15" s="2">
        <v>47</v>
      </c>
      <c r="BH15" s="34">
        <v>29</v>
      </c>
      <c r="BI15" s="2">
        <v>27</v>
      </c>
      <c r="BJ15" s="2">
        <v>48</v>
      </c>
      <c r="BK15" s="2">
        <v>33</v>
      </c>
      <c r="BL15" s="2">
        <v>54</v>
      </c>
      <c r="BM15" s="2">
        <v>50</v>
      </c>
      <c r="BN15" s="2">
        <v>51</v>
      </c>
      <c r="BO15" s="2">
        <f t="shared" si="2"/>
        <v>339</v>
      </c>
      <c r="BP15" s="13">
        <f t="shared" si="3"/>
        <v>0.56499999999999995</v>
      </c>
      <c r="BQ15" s="4" t="s">
        <v>383</v>
      </c>
      <c r="BR15" s="2">
        <v>227055</v>
      </c>
      <c r="BS15" s="2">
        <v>27</v>
      </c>
      <c r="BT15" s="2">
        <v>44</v>
      </c>
      <c r="BU15" s="2">
        <v>47</v>
      </c>
      <c r="BV15" s="2">
        <v>43</v>
      </c>
      <c r="BW15" s="2">
        <v>39</v>
      </c>
      <c r="BX15" s="2">
        <v>45</v>
      </c>
      <c r="BY15" s="2">
        <v>39</v>
      </c>
      <c r="BZ15" s="2">
        <v>37</v>
      </c>
      <c r="CA15" s="2">
        <f t="shared" si="8"/>
        <v>321</v>
      </c>
      <c r="CB15" s="31">
        <f t="shared" si="5"/>
        <v>1010</v>
      </c>
      <c r="CC15" s="33">
        <f t="shared" si="6"/>
        <v>0.56111111111111112</v>
      </c>
      <c r="CD15" s="37" t="s">
        <v>134</v>
      </c>
      <c r="CE15" s="31">
        <f t="shared" si="9"/>
        <v>2</v>
      </c>
    </row>
    <row r="16" spans="1:83">
      <c r="A16" s="2">
        <v>12</v>
      </c>
      <c r="B16" s="19" t="s">
        <v>50</v>
      </c>
      <c r="C16" s="20" t="s">
        <v>51</v>
      </c>
      <c r="D16" s="21" t="s">
        <v>97</v>
      </c>
      <c r="E16" s="3">
        <f>VLOOKUP($D16,'[1]B.Com-II 2016-17'!$D$5:$BQ$65,2,0)</f>
        <v>0</v>
      </c>
      <c r="F16" s="3">
        <f>VLOOKUP($D16,'[1]B.Com-II 2016-17'!$D$5:$BQ$65,3,0)</f>
        <v>0</v>
      </c>
      <c r="G16" s="4" t="s">
        <v>210</v>
      </c>
      <c r="H16" s="4" t="s">
        <v>211</v>
      </c>
      <c r="I16" s="4" t="s">
        <v>212</v>
      </c>
      <c r="J16" s="23">
        <v>35873</v>
      </c>
      <c r="K16" s="2">
        <v>0</v>
      </c>
      <c r="L16" s="2" t="s">
        <v>184</v>
      </c>
      <c r="M16" s="2" t="s">
        <v>81</v>
      </c>
      <c r="N16" s="2" t="s">
        <v>82</v>
      </c>
      <c r="O16" s="2" t="s">
        <v>67</v>
      </c>
      <c r="P16" s="2" t="s">
        <v>68</v>
      </c>
      <c r="Q16" s="2">
        <v>9630870502</v>
      </c>
      <c r="R16" s="3">
        <v>0</v>
      </c>
      <c r="S16" s="3"/>
      <c r="T16" s="27" t="s">
        <v>213</v>
      </c>
      <c r="U16" s="4" t="s">
        <v>214</v>
      </c>
      <c r="V16" s="4" t="s">
        <v>214</v>
      </c>
      <c r="W16" s="4" t="s">
        <v>148</v>
      </c>
      <c r="X16" s="4" t="s">
        <v>149</v>
      </c>
      <c r="Y16" s="4" t="s">
        <v>73</v>
      </c>
      <c r="Z16" s="38">
        <v>42958</v>
      </c>
      <c r="AA16" s="3"/>
      <c r="AB16" s="2">
        <v>0</v>
      </c>
      <c r="AC16" s="2" t="s">
        <v>150</v>
      </c>
      <c r="AD16" s="7" t="s">
        <v>158</v>
      </c>
      <c r="AE16" s="2">
        <v>2015</v>
      </c>
      <c r="AF16" s="2">
        <v>500</v>
      </c>
      <c r="AG16" s="2">
        <v>268</v>
      </c>
      <c r="AH16" s="13">
        <v>0.53600000000000003</v>
      </c>
      <c r="AI16" s="13"/>
      <c r="AJ16" s="13"/>
      <c r="AK16" s="13"/>
      <c r="AL16" s="13"/>
      <c r="AM16" s="13"/>
      <c r="AN16" s="13"/>
      <c r="AO16" s="13"/>
      <c r="AP16" s="13"/>
      <c r="AQ16" s="13"/>
      <c r="AR16" s="2">
        <v>7711065</v>
      </c>
      <c r="AS16" s="2">
        <v>54</v>
      </c>
      <c r="AT16" s="2">
        <v>39</v>
      </c>
      <c r="AU16" s="2">
        <v>35</v>
      </c>
      <c r="AV16" s="2">
        <v>32</v>
      </c>
      <c r="AW16" s="2">
        <v>34</v>
      </c>
      <c r="AX16" s="2">
        <v>29</v>
      </c>
      <c r="AY16" s="2">
        <v>42</v>
      </c>
      <c r="AZ16" s="2">
        <v>38</v>
      </c>
      <c r="BA16" s="2">
        <v>40</v>
      </c>
      <c r="BB16" s="2">
        <f t="shared" si="0"/>
        <v>308</v>
      </c>
      <c r="BC16" s="2">
        <v>18</v>
      </c>
      <c r="BD16" s="13">
        <f t="shared" si="1"/>
        <v>0.51333333333333331</v>
      </c>
      <c r="BE16" s="7" t="s">
        <v>382</v>
      </c>
      <c r="BF16" s="7">
        <v>81771110015</v>
      </c>
      <c r="BG16" s="2">
        <v>52</v>
      </c>
      <c r="BH16" s="2">
        <v>27</v>
      </c>
      <c r="BI16" s="2">
        <v>29</v>
      </c>
      <c r="BJ16" s="2">
        <v>49</v>
      </c>
      <c r="BK16" s="2">
        <v>36</v>
      </c>
      <c r="BL16" s="2">
        <v>58</v>
      </c>
      <c r="BM16" s="2">
        <v>44</v>
      </c>
      <c r="BN16" s="2">
        <v>52</v>
      </c>
      <c r="BO16" s="2">
        <f t="shared" si="2"/>
        <v>347</v>
      </c>
      <c r="BP16" s="13">
        <f t="shared" si="3"/>
        <v>0.57833333333333337</v>
      </c>
      <c r="BQ16" s="4" t="s">
        <v>382</v>
      </c>
      <c r="BR16" s="2">
        <v>227056</v>
      </c>
      <c r="BS16" s="2">
        <v>30</v>
      </c>
      <c r="BT16" s="2">
        <v>40</v>
      </c>
      <c r="BU16" s="2">
        <v>35</v>
      </c>
      <c r="BV16" s="2">
        <v>49</v>
      </c>
      <c r="BW16" s="2">
        <v>57</v>
      </c>
      <c r="BX16" s="2">
        <v>46</v>
      </c>
      <c r="BY16" s="2">
        <v>49</v>
      </c>
      <c r="BZ16" s="2">
        <v>33</v>
      </c>
      <c r="CA16" s="2">
        <f t="shared" si="8"/>
        <v>339</v>
      </c>
      <c r="CB16" s="31">
        <f t="shared" si="5"/>
        <v>994</v>
      </c>
      <c r="CC16" s="33">
        <f t="shared" si="6"/>
        <v>0.55222222222222217</v>
      </c>
      <c r="CD16" s="37" t="s">
        <v>134</v>
      </c>
      <c r="CE16" s="31">
        <f t="shared" si="9"/>
        <v>2</v>
      </c>
    </row>
    <row r="17" spans="1:83">
      <c r="A17" s="2">
        <v>13</v>
      </c>
      <c r="B17" s="19" t="s">
        <v>50</v>
      </c>
      <c r="C17" s="20" t="s">
        <v>51</v>
      </c>
      <c r="D17" s="21" t="s">
        <v>98</v>
      </c>
      <c r="E17" s="3">
        <f>VLOOKUP($D17,'[1]B.Com-II 2016-17'!$D$5:$BQ$65,2,0)</f>
        <v>0</v>
      </c>
      <c r="F17" s="3">
        <f>VLOOKUP($D17,'[1]B.Com-II 2016-17'!$D$5:$BQ$65,3,0)</f>
        <v>0</v>
      </c>
      <c r="G17" s="4" t="s">
        <v>215</v>
      </c>
      <c r="H17" s="4" t="s">
        <v>216</v>
      </c>
      <c r="I17" s="4" t="s">
        <v>217</v>
      </c>
      <c r="J17" s="23">
        <v>35237</v>
      </c>
      <c r="K17" s="2">
        <v>0</v>
      </c>
      <c r="L17" s="2" t="s">
        <v>64</v>
      </c>
      <c r="M17" s="2" t="s">
        <v>218</v>
      </c>
      <c r="N17" s="2" t="s">
        <v>82</v>
      </c>
      <c r="O17" s="2" t="s">
        <v>67</v>
      </c>
      <c r="P17" s="2" t="s">
        <v>68</v>
      </c>
      <c r="Q17" s="2">
        <v>8462875760</v>
      </c>
      <c r="R17" s="3">
        <v>0</v>
      </c>
      <c r="S17" s="3"/>
      <c r="T17" s="27" t="s">
        <v>219</v>
      </c>
      <c r="U17" s="4" t="s">
        <v>220</v>
      </c>
      <c r="V17" s="4" t="s">
        <v>169</v>
      </c>
      <c r="W17" s="4" t="s">
        <v>148</v>
      </c>
      <c r="X17" s="4" t="s">
        <v>149</v>
      </c>
      <c r="Y17" s="4" t="s">
        <v>73</v>
      </c>
      <c r="Z17" s="38">
        <v>42958</v>
      </c>
      <c r="AA17" s="3"/>
      <c r="AB17" s="2">
        <v>0</v>
      </c>
      <c r="AC17" s="2" t="s">
        <v>150</v>
      </c>
      <c r="AD17" s="7" t="s">
        <v>151</v>
      </c>
      <c r="AE17" s="2">
        <v>2014</v>
      </c>
      <c r="AF17" s="2">
        <v>500</v>
      </c>
      <c r="AG17" s="2">
        <v>257</v>
      </c>
      <c r="AH17" s="13">
        <v>0.51400000000000001</v>
      </c>
      <c r="AI17" s="13"/>
      <c r="AJ17" s="13"/>
      <c r="AK17" s="13"/>
      <c r="AL17" s="13"/>
      <c r="AM17" s="13"/>
      <c r="AN17" s="13"/>
      <c r="AO17" s="13"/>
      <c r="AP17" s="13"/>
      <c r="AQ17" s="13"/>
      <c r="AR17" s="2">
        <v>7711069</v>
      </c>
      <c r="AS17" s="2">
        <v>51</v>
      </c>
      <c r="AT17" s="2">
        <v>37</v>
      </c>
      <c r="AU17" s="2">
        <v>25</v>
      </c>
      <c r="AV17" s="2">
        <v>48</v>
      </c>
      <c r="AW17" s="2">
        <v>40</v>
      </c>
      <c r="AX17" s="2">
        <v>33</v>
      </c>
      <c r="AY17" s="2">
        <v>32</v>
      </c>
      <c r="AZ17" s="2">
        <v>32</v>
      </c>
      <c r="BA17" s="2">
        <v>38</v>
      </c>
      <c r="BB17" s="2">
        <f t="shared" si="0"/>
        <v>311</v>
      </c>
      <c r="BC17" s="2">
        <v>21</v>
      </c>
      <c r="BD17" s="13">
        <f t="shared" si="1"/>
        <v>0.51833333333333331</v>
      </c>
      <c r="BE17" s="7" t="s">
        <v>382</v>
      </c>
      <c r="BF17" s="7">
        <v>81771110016</v>
      </c>
      <c r="BG17" s="2">
        <v>45</v>
      </c>
      <c r="BH17" s="34">
        <v>42</v>
      </c>
      <c r="BI17" s="2">
        <v>26</v>
      </c>
      <c r="BJ17" s="2">
        <v>38</v>
      </c>
      <c r="BK17" s="2">
        <v>52</v>
      </c>
      <c r="BL17" s="2">
        <v>53</v>
      </c>
      <c r="BM17" s="2">
        <v>44</v>
      </c>
      <c r="BN17" s="2">
        <v>43</v>
      </c>
      <c r="BO17" s="2">
        <f t="shared" si="2"/>
        <v>343</v>
      </c>
      <c r="BP17" s="13">
        <f t="shared" si="3"/>
        <v>0.57166666666666666</v>
      </c>
      <c r="BQ17" s="4" t="s">
        <v>383</v>
      </c>
      <c r="BR17" s="2">
        <v>227057</v>
      </c>
      <c r="BS17" s="2">
        <v>37</v>
      </c>
      <c r="BT17" s="2">
        <v>39</v>
      </c>
      <c r="BU17" s="2">
        <v>37</v>
      </c>
      <c r="BV17" s="2">
        <v>47</v>
      </c>
      <c r="BW17" s="2">
        <v>49</v>
      </c>
      <c r="BX17" s="2">
        <v>51</v>
      </c>
      <c r="BY17" s="2">
        <v>32</v>
      </c>
      <c r="BZ17" s="2">
        <v>28</v>
      </c>
      <c r="CA17" s="2">
        <f t="shared" si="8"/>
        <v>320</v>
      </c>
      <c r="CB17" s="31">
        <f t="shared" si="5"/>
        <v>974</v>
      </c>
      <c r="CC17" s="33">
        <f t="shared" si="6"/>
        <v>0.5411111111111111</v>
      </c>
      <c r="CD17" s="37" t="s">
        <v>134</v>
      </c>
      <c r="CE17" s="31">
        <f t="shared" si="9"/>
        <v>2</v>
      </c>
    </row>
    <row r="18" spans="1:83">
      <c r="A18" s="2">
        <v>14</v>
      </c>
      <c r="B18" s="19" t="s">
        <v>50</v>
      </c>
      <c r="C18" s="20" t="s">
        <v>51</v>
      </c>
      <c r="D18" s="21" t="s">
        <v>99</v>
      </c>
      <c r="E18" s="3">
        <f>VLOOKUP($D18,'[1]B.Com-II 2016-17'!$D$5:$BQ$65,2,0)</f>
        <v>0</v>
      </c>
      <c r="F18" s="3">
        <f>VLOOKUP($D18,'[1]B.Com-II 2016-17'!$D$5:$BQ$65,3,0)</f>
        <v>0</v>
      </c>
      <c r="G18" s="4" t="s">
        <v>221</v>
      </c>
      <c r="H18" s="4" t="s">
        <v>222</v>
      </c>
      <c r="I18" s="4" t="s">
        <v>223</v>
      </c>
      <c r="J18" s="23">
        <v>35014</v>
      </c>
      <c r="K18" s="2">
        <v>0</v>
      </c>
      <c r="L18" s="2" t="s">
        <v>64</v>
      </c>
      <c r="M18" s="2" t="s">
        <v>224</v>
      </c>
      <c r="N18" s="2" t="s">
        <v>82</v>
      </c>
      <c r="O18" s="2" t="s">
        <v>67</v>
      </c>
      <c r="P18" s="2" t="s">
        <v>68</v>
      </c>
      <c r="Q18" s="2">
        <v>7581902489</v>
      </c>
      <c r="R18" s="3">
        <v>0</v>
      </c>
      <c r="S18" s="3"/>
      <c r="T18" s="27" t="s">
        <v>225</v>
      </c>
      <c r="U18" s="4" t="s">
        <v>220</v>
      </c>
      <c r="V18" s="4" t="s">
        <v>169</v>
      </c>
      <c r="W18" s="4" t="s">
        <v>148</v>
      </c>
      <c r="X18" s="4" t="s">
        <v>149</v>
      </c>
      <c r="Y18" s="4" t="s">
        <v>73</v>
      </c>
      <c r="Z18" s="38">
        <v>42957</v>
      </c>
      <c r="AA18" s="3"/>
      <c r="AB18" s="2">
        <v>0</v>
      </c>
      <c r="AC18" s="2" t="s">
        <v>150</v>
      </c>
      <c r="AD18" s="7" t="s">
        <v>151</v>
      </c>
      <c r="AE18" s="2">
        <v>2015</v>
      </c>
      <c r="AF18" s="2">
        <v>500</v>
      </c>
      <c r="AG18" s="2">
        <v>263</v>
      </c>
      <c r="AH18" s="13">
        <v>0.52600000000000002</v>
      </c>
      <c r="AI18" s="13"/>
      <c r="AJ18" s="13"/>
      <c r="AK18" s="13"/>
      <c r="AL18" s="13"/>
      <c r="AM18" s="13"/>
      <c r="AN18" s="13"/>
      <c r="AO18" s="13"/>
      <c r="AP18" s="13"/>
      <c r="AQ18" s="13"/>
      <c r="AR18" s="2">
        <v>7711070</v>
      </c>
      <c r="AS18" s="2">
        <v>49</v>
      </c>
      <c r="AT18" s="2">
        <v>37</v>
      </c>
      <c r="AU18" s="2">
        <v>27</v>
      </c>
      <c r="AV18" s="2">
        <v>28</v>
      </c>
      <c r="AW18" s="2">
        <v>38</v>
      </c>
      <c r="AX18" s="2">
        <v>42</v>
      </c>
      <c r="AY18" s="2">
        <v>22</v>
      </c>
      <c r="AZ18" s="2">
        <v>36</v>
      </c>
      <c r="BA18" s="2">
        <v>29</v>
      </c>
      <c r="BB18" s="2">
        <f t="shared" si="0"/>
        <v>281</v>
      </c>
      <c r="BC18" s="2">
        <v>20</v>
      </c>
      <c r="BD18" s="13">
        <f t="shared" si="1"/>
        <v>0.46833333333333332</v>
      </c>
      <c r="BE18" s="7" t="s">
        <v>382</v>
      </c>
      <c r="BF18" s="7">
        <v>81771110017</v>
      </c>
      <c r="BG18" s="2">
        <v>41</v>
      </c>
      <c r="BH18" s="2">
        <v>33</v>
      </c>
      <c r="BI18" s="2">
        <v>21</v>
      </c>
      <c r="BJ18" s="2">
        <v>33</v>
      </c>
      <c r="BK18" s="2">
        <v>32</v>
      </c>
      <c r="BL18" s="2">
        <v>45</v>
      </c>
      <c r="BM18" s="2">
        <v>31</v>
      </c>
      <c r="BN18" s="2">
        <v>41</v>
      </c>
      <c r="BO18" s="2">
        <f t="shared" si="2"/>
        <v>277</v>
      </c>
      <c r="BP18" s="13">
        <f t="shared" si="3"/>
        <v>0.46166666666666667</v>
      </c>
      <c r="BQ18" s="4" t="s">
        <v>382</v>
      </c>
      <c r="BR18" s="2">
        <v>227058</v>
      </c>
      <c r="BS18" s="2">
        <v>29</v>
      </c>
      <c r="BT18" s="2">
        <v>40</v>
      </c>
      <c r="BU18" s="2">
        <v>35</v>
      </c>
      <c r="BV18" s="2">
        <v>49</v>
      </c>
      <c r="BW18" s="2">
        <v>59</v>
      </c>
      <c r="BX18" s="2">
        <v>36</v>
      </c>
      <c r="BY18" s="2">
        <v>51</v>
      </c>
      <c r="BZ18" s="2">
        <v>28</v>
      </c>
      <c r="CA18" s="2">
        <f t="shared" si="8"/>
        <v>327</v>
      </c>
      <c r="CB18" s="31">
        <f t="shared" si="5"/>
        <v>885</v>
      </c>
      <c r="CC18" s="33">
        <f t="shared" si="6"/>
        <v>0.49166666666666664</v>
      </c>
      <c r="CD18" s="37" t="s">
        <v>134</v>
      </c>
      <c r="CE18" s="31">
        <f t="shared" si="9"/>
        <v>2</v>
      </c>
    </row>
    <row r="19" spans="1:83">
      <c r="A19" s="2">
        <v>15</v>
      </c>
      <c r="B19" s="19" t="s">
        <v>50</v>
      </c>
      <c r="C19" s="20" t="s">
        <v>51</v>
      </c>
      <c r="D19" s="21" t="s">
        <v>100</v>
      </c>
      <c r="E19" s="3">
        <f>VLOOKUP($D19,'[1]B.Com-II 2016-17'!$D$5:$BQ$65,2,0)</f>
        <v>0</v>
      </c>
      <c r="F19" s="3">
        <f>VLOOKUP($D19,'[1]B.Com-II 2016-17'!$D$5:$BQ$65,3,0)</f>
        <v>0</v>
      </c>
      <c r="G19" s="4" t="s">
        <v>226</v>
      </c>
      <c r="H19" s="4" t="s">
        <v>227</v>
      </c>
      <c r="I19" s="4" t="s">
        <v>228</v>
      </c>
      <c r="J19" s="23">
        <v>35539</v>
      </c>
      <c r="K19" s="2">
        <v>0</v>
      </c>
      <c r="L19" s="2" t="s">
        <v>64</v>
      </c>
      <c r="M19" s="2" t="s">
        <v>81</v>
      </c>
      <c r="N19" s="2" t="s">
        <v>82</v>
      </c>
      <c r="O19" s="2" t="s">
        <v>67</v>
      </c>
      <c r="P19" s="2" t="s">
        <v>68</v>
      </c>
      <c r="Q19" s="2">
        <v>8085519947</v>
      </c>
      <c r="R19" s="3">
        <v>0</v>
      </c>
      <c r="S19" s="3"/>
      <c r="T19" s="27" t="s">
        <v>229</v>
      </c>
      <c r="U19" s="4" t="s">
        <v>157</v>
      </c>
      <c r="V19" s="4" t="s">
        <v>157</v>
      </c>
      <c r="W19" s="4" t="s">
        <v>148</v>
      </c>
      <c r="X19" s="4" t="s">
        <v>149</v>
      </c>
      <c r="Y19" s="4" t="s">
        <v>73</v>
      </c>
      <c r="Z19" s="38">
        <v>42958</v>
      </c>
      <c r="AA19" s="3"/>
      <c r="AB19" s="2">
        <v>0</v>
      </c>
      <c r="AC19" s="2" t="s">
        <v>150</v>
      </c>
      <c r="AD19" s="7" t="s">
        <v>179</v>
      </c>
      <c r="AE19" s="2">
        <v>2015</v>
      </c>
      <c r="AF19" s="2">
        <v>500</v>
      </c>
      <c r="AG19" s="2">
        <v>318</v>
      </c>
      <c r="AH19" s="13">
        <v>0.63600000000000001</v>
      </c>
      <c r="AI19" s="13"/>
      <c r="AJ19" s="13"/>
      <c r="AK19" s="13"/>
      <c r="AL19" s="13"/>
      <c r="AM19" s="13"/>
      <c r="AN19" s="13"/>
      <c r="AO19" s="13"/>
      <c r="AP19" s="13"/>
      <c r="AQ19" s="13"/>
      <c r="AR19" s="2">
        <v>7711068</v>
      </c>
      <c r="AS19" s="2">
        <v>47</v>
      </c>
      <c r="AT19" s="2">
        <v>47</v>
      </c>
      <c r="AU19" s="2">
        <v>18</v>
      </c>
      <c r="AV19" s="2">
        <v>50</v>
      </c>
      <c r="AW19" s="2">
        <v>32</v>
      </c>
      <c r="AX19" s="2">
        <v>48</v>
      </c>
      <c r="AY19" s="2">
        <v>32</v>
      </c>
      <c r="AZ19" s="2">
        <v>25</v>
      </c>
      <c r="BA19" s="2">
        <v>25</v>
      </c>
      <c r="BB19" s="2">
        <f t="shared" si="0"/>
        <v>306</v>
      </c>
      <c r="BC19" s="2">
        <v>23</v>
      </c>
      <c r="BD19" s="13">
        <f t="shared" si="1"/>
        <v>0.51</v>
      </c>
      <c r="BE19" s="7" t="s">
        <v>382</v>
      </c>
      <c r="BF19" s="7">
        <v>81771110018</v>
      </c>
      <c r="BG19" s="7">
        <v>38</v>
      </c>
      <c r="BH19" s="7">
        <v>32</v>
      </c>
      <c r="BI19" s="7">
        <v>35</v>
      </c>
      <c r="BJ19" s="7">
        <v>35</v>
      </c>
      <c r="BK19" s="7">
        <v>45</v>
      </c>
      <c r="BL19" s="7">
        <v>46</v>
      </c>
      <c r="BM19" s="7">
        <v>43</v>
      </c>
      <c r="BN19" s="7">
        <v>35</v>
      </c>
      <c r="BO19" s="2">
        <f t="shared" si="2"/>
        <v>309</v>
      </c>
      <c r="BP19" s="13">
        <f t="shared" si="3"/>
        <v>0.51500000000000001</v>
      </c>
      <c r="BQ19" s="4" t="s">
        <v>385</v>
      </c>
      <c r="BR19" s="2">
        <v>227059</v>
      </c>
      <c r="BS19" s="2">
        <v>34</v>
      </c>
      <c r="BT19" s="2">
        <v>42</v>
      </c>
      <c r="BU19" s="2">
        <v>46</v>
      </c>
      <c r="BV19" s="2">
        <v>31</v>
      </c>
      <c r="BW19" s="2">
        <v>58</v>
      </c>
      <c r="BX19" s="2">
        <v>27</v>
      </c>
      <c r="BY19" s="2">
        <v>43</v>
      </c>
      <c r="BZ19" s="2">
        <v>25</v>
      </c>
      <c r="CA19" s="2">
        <f t="shared" si="8"/>
        <v>306</v>
      </c>
      <c r="CB19" s="31">
        <f t="shared" si="5"/>
        <v>921</v>
      </c>
      <c r="CC19" s="33">
        <f t="shared" si="6"/>
        <v>0.51166666666666671</v>
      </c>
      <c r="CD19" s="37" t="s">
        <v>134</v>
      </c>
      <c r="CE19" s="31">
        <f t="shared" si="9"/>
        <v>2</v>
      </c>
    </row>
    <row r="20" spans="1:83">
      <c r="A20" s="2">
        <v>16</v>
      </c>
      <c r="B20" s="19" t="s">
        <v>50</v>
      </c>
      <c r="C20" s="20" t="s">
        <v>51</v>
      </c>
      <c r="D20" s="21" t="s">
        <v>101</v>
      </c>
      <c r="E20" s="3">
        <f>VLOOKUP($D20,'[1]B.Com-II 2016-17'!$D$5:$BQ$65,2,0)</f>
        <v>0</v>
      </c>
      <c r="F20" s="3">
        <f>VLOOKUP($D20,'[1]B.Com-II 2016-17'!$D$5:$BQ$65,3,0)</f>
        <v>0</v>
      </c>
      <c r="G20" s="4" t="s">
        <v>230</v>
      </c>
      <c r="H20" s="4" t="s">
        <v>231</v>
      </c>
      <c r="I20" s="4" t="s">
        <v>232</v>
      </c>
      <c r="J20" s="23">
        <v>35713</v>
      </c>
      <c r="K20" s="2">
        <v>0</v>
      </c>
      <c r="L20" s="2" t="s">
        <v>184</v>
      </c>
      <c r="M20" s="2" t="s">
        <v>145</v>
      </c>
      <c r="N20" s="2" t="s">
        <v>82</v>
      </c>
      <c r="O20" s="2" t="s">
        <v>67</v>
      </c>
      <c r="P20" s="2" t="s">
        <v>68</v>
      </c>
      <c r="Q20" s="2">
        <v>8085910879</v>
      </c>
      <c r="R20" s="3">
        <v>0</v>
      </c>
      <c r="S20" s="3"/>
      <c r="T20" s="27" t="s">
        <v>233</v>
      </c>
      <c r="U20" s="4" t="s">
        <v>234</v>
      </c>
      <c r="V20" s="4" t="s">
        <v>234</v>
      </c>
      <c r="W20" s="4" t="s">
        <v>148</v>
      </c>
      <c r="X20" s="4" t="s">
        <v>149</v>
      </c>
      <c r="Y20" s="4" t="s">
        <v>73</v>
      </c>
      <c r="Z20" s="38">
        <v>42957</v>
      </c>
      <c r="AA20" s="3"/>
      <c r="AB20" s="2">
        <v>0</v>
      </c>
      <c r="AC20" s="2" t="s">
        <v>150</v>
      </c>
      <c r="AD20" s="7" t="s">
        <v>151</v>
      </c>
      <c r="AE20" s="2">
        <v>2015</v>
      </c>
      <c r="AF20" s="2">
        <v>500</v>
      </c>
      <c r="AG20" s="2">
        <v>332</v>
      </c>
      <c r="AH20" s="13">
        <v>0.66400000000000003</v>
      </c>
      <c r="AI20" s="13"/>
      <c r="AJ20" s="13"/>
      <c r="AK20" s="13"/>
      <c r="AL20" s="13"/>
      <c r="AM20" s="13"/>
      <c r="AN20" s="13"/>
      <c r="AO20" s="13"/>
      <c r="AP20" s="13"/>
      <c r="AQ20" s="13"/>
      <c r="AR20" s="2">
        <v>7711071</v>
      </c>
      <c r="AS20" s="2">
        <v>47</v>
      </c>
      <c r="AT20" s="2">
        <v>48</v>
      </c>
      <c r="AU20" s="2">
        <v>31</v>
      </c>
      <c r="AV20" s="2">
        <v>32</v>
      </c>
      <c r="AW20" s="2">
        <v>40</v>
      </c>
      <c r="AX20" s="2">
        <v>36</v>
      </c>
      <c r="AY20" s="2">
        <v>31</v>
      </c>
      <c r="AZ20" s="2">
        <v>47</v>
      </c>
      <c r="BA20" s="2">
        <v>50</v>
      </c>
      <c r="BB20" s="2">
        <f t="shared" si="0"/>
        <v>331</v>
      </c>
      <c r="BC20" s="2">
        <v>19</v>
      </c>
      <c r="BD20" s="13">
        <f t="shared" si="1"/>
        <v>0.55166666666666664</v>
      </c>
      <c r="BE20" s="7" t="s">
        <v>382</v>
      </c>
      <c r="BF20" s="7">
        <v>81771110019</v>
      </c>
      <c r="BG20" s="2">
        <v>48</v>
      </c>
      <c r="BH20" s="2">
        <v>32</v>
      </c>
      <c r="BI20" s="2">
        <v>19</v>
      </c>
      <c r="BJ20" s="2">
        <v>51</v>
      </c>
      <c r="BK20" s="2">
        <v>40</v>
      </c>
      <c r="BL20" s="2">
        <v>48</v>
      </c>
      <c r="BM20" s="2">
        <v>40</v>
      </c>
      <c r="BN20" s="2">
        <v>50</v>
      </c>
      <c r="BO20" s="2">
        <f t="shared" si="2"/>
        <v>328</v>
      </c>
      <c r="BP20" s="13">
        <f t="shared" si="3"/>
        <v>0.54666666666666663</v>
      </c>
      <c r="BQ20" s="4" t="s">
        <v>382</v>
      </c>
      <c r="BR20" s="2">
        <v>227060</v>
      </c>
      <c r="BS20" s="2">
        <v>31</v>
      </c>
      <c r="BT20" s="2">
        <v>46</v>
      </c>
      <c r="BU20" s="2">
        <v>37</v>
      </c>
      <c r="BV20" s="2">
        <v>51</v>
      </c>
      <c r="BW20" s="2">
        <v>47</v>
      </c>
      <c r="BX20" s="2">
        <v>35</v>
      </c>
      <c r="BY20" s="2">
        <v>43</v>
      </c>
      <c r="BZ20" s="2">
        <v>32</v>
      </c>
      <c r="CA20" s="2">
        <f t="shared" si="8"/>
        <v>322</v>
      </c>
      <c r="CB20" s="31">
        <f t="shared" si="5"/>
        <v>981</v>
      </c>
      <c r="CC20" s="33">
        <f t="shared" si="6"/>
        <v>0.54500000000000004</v>
      </c>
      <c r="CD20" s="37" t="s">
        <v>134</v>
      </c>
      <c r="CE20" s="31">
        <f t="shared" si="9"/>
        <v>2</v>
      </c>
    </row>
    <row r="21" spans="1:83">
      <c r="A21" s="2">
        <v>17</v>
      </c>
      <c r="B21" s="19" t="s">
        <v>50</v>
      </c>
      <c r="C21" s="20" t="s">
        <v>51</v>
      </c>
      <c r="D21" s="21" t="s">
        <v>59</v>
      </c>
      <c r="E21" s="3"/>
      <c r="F21" s="3"/>
      <c r="G21" s="4" t="s">
        <v>60</v>
      </c>
      <c r="H21" s="4" t="s">
        <v>61</v>
      </c>
      <c r="I21" s="4" t="s">
        <v>62</v>
      </c>
      <c r="J21" s="23">
        <v>35223</v>
      </c>
      <c r="K21" s="2" t="s">
        <v>63</v>
      </c>
      <c r="L21" s="2" t="s">
        <v>64</v>
      </c>
      <c r="M21" s="2" t="s">
        <v>65</v>
      </c>
      <c r="N21" s="2" t="s">
        <v>66</v>
      </c>
      <c r="O21" s="2" t="s">
        <v>67</v>
      </c>
      <c r="P21" s="2" t="s">
        <v>68</v>
      </c>
      <c r="Q21" s="2">
        <v>8357806160</v>
      </c>
      <c r="R21" s="3"/>
      <c r="S21" s="3"/>
      <c r="T21" s="27" t="s">
        <v>131</v>
      </c>
      <c r="U21" s="4" t="s">
        <v>69</v>
      </c>
      <c r="V21" s="4" t="s">
        <v>70</v>
      </c>
      <c r="W21" s="4" t="s">
        <v>71</v>
      </c>
      <c r="X21" s="4" t="s">
        <v>72</v>
      </c>
      <c r="Y21" s="4" t="s">
        <v>73</v>
      </c>
      <c r="Z21" s="38">
        <v>42961</v>
      </c>
      <c r="AA21" s="3"/>
      <c r="AB21" s="2"/>
      <c r="AC21" s="2" t="s">
        <v>74</v>
      </c>
      <c r="AD21" s="7" t="s">
        <v>75</v>
      </c>
      <c r="AE21" s="2">
        <v>2014</v>
      </c>
      <c r="AF21" s="2">
        <v>500</v>
      </c>
      <c r="AG21" s="2">
        <v>246</v>
      </c>
      <c r="AH21" s="13">
        <v>0.49199999999999999</v>
      </c>
      <c r="AI21" s="13"/>
      <c r="AJ21" s="13"/>
      <c r="AK21" s="13"/>
      <c r="AL21" s="13"/>
      <c r="AM21" s="13"/>
      <c r="AN21" s="13"/>
      <c r="AO21" s="13"/>
      <c r="AP21" s="13"/>
      <c r="AQ21" s="13"/>
      <c r="AR21" s="7">
        <v>701818001</v>
      </c>
      <c r="AS21" s="2"/>
      <c r="AT21" s="2"/>
      <c r="AU21" s="2"/>
      <c r="AV21" s="2"/>
      <c r="AW21" s="2"/>
      <c r="AX21" s="2"/>
      <c r="AY21" s="2"/>
      <c r="AZ21" s="2"/>
      <c r="BA21" s="2"/>
      <c r="BB21" s="2">
        <v>317</v>
      </c>
      <c r="BC21" s="2">
        <v>16</v>
      </c>
      <c r="BD21" s="13">
        <f t="shared" si="1"/>
        <v>0.52833333333333332</v>
      </c>
      <c r="BE21" s="21" t="s">
        <v>381</v>
      </c>
      <c r="BF21" s="7">
        <v>81781800029</v>
      </c>
      <c r="BG21" s="2">
        <v>28</v>
      </c>
      <c r="BH21" s="2">
        <v>43</v>
      </c>
      <c r="BI21" s="2">
        <v>14</v>
      </c>
      <c r="BJ21" s="2">
        <v>39</v>
      </c>
      <c r="BK21" s="2">
        <v>29</v>
      </c>
      <c r="BL21" s="2">
        <v>33</v>
      </c>
      <c r="BM21" s="2">
        <v>27</v>
      </c>
      <c r="BN21" s="2">
        <v>55</v>
      </c>
      <c r="BO21" s="2">
        <f t="shared" si="2"/>
        <v>268</v>
      </c>
      <c r="BP21" s="13">
        <f t="shared" si="3"/>
        <v>0.44666666666666666</v>
      </c>
      <c r="BQ21" s="26" t="s">
        <v>381</v>
      </c>
      <c r="BR21" s="2">
        <v>227061</v>
      </c>
      <c r="BS21" s="2">
        <v>26</v>
      </c>
      <c r="BT21" s="2">
        <v>42</v>
      </c>
      <c r="BU21" s="2">
        <v>37</v>
      </c>
      <c r="BV21" s="2">
        <v>50</v>
      </c>
      <c r="BW21" s="2">
        <v>42</v>
      </c>
      <c r="BX21" s="2">
        <v>27</v>
      </c>
      <c r="BY21" s="2">
        <v>29</v>
      </c>
      <c r="BZ21" s="2">
        <v>27</v>
      </c>
      <c r="CA21" s="2">
        <f t="shared" si="8"/>
        <v>280</v>
      </c>
      <c r="CB21" s="31">
        <f t="shared" si="5"/>
        <v>865</v>
      </c>
      <c r="CC21" s="33">
        <f t="shared" si="6"/>
        <v>0.48055555555555557</v>
      </c>
      <c r="CD21" s="37" t="s">
        <v>134</v>
      </c>
      <c r="CE21" s="31">
        <f t="shared" si="9"/>
        <v>2</v>
      </c>
    </row>
    <row r="22" spans="1:83">
      <c r="A22" s="2">
        <v>18</v>
      </c>
      <c r="B22" s="19" t="s">
        <v>50</v>
      </c>
      <c r="C22" s="20" t="s">
        <v>51</v>
      </c>
      <c r="D22" s="21" t="s">
        <v>102</v>
      </c>
      <c r="E22" s="3">
        <f>VLOOKUP($D22,'[1]B.Com-II 2016-17'!$D$5:$BQ$65,2,0)</f>
        <v>0</v>
      </c>
      <c r="F22" s="3">
        <f>VLOOKUP($D22,'[1]B.Com-II 2016-17'!$D$5:$BQ$65,3,0)</f>
        <v>0</v>
      </c>
      <c r="G22" s="4" t="s">
        <v>235</v>
      </c>
      <c r="H22" s="4" t="s">
        <v>236</v>
      </c>
      <c r="I22" s="4" t="s">
        <v>237</v>
      </c>
      <c r="J22" s="23">
        <v>35715</v>
      </c>
      <c r="K22" s="2">
        <v>0</v>
      </c>
      <c r="L22" s="2" t="s">
        <v>64</v>
      </c>
      <c r="M22" s="2" t="s">
        <v>145</v>
      </c>
      <c r="N22" s="2" t="s">
        <v>82</v>
      </c>
      <c r="O22" s="2" t="s">
        <v>67</v>
      </c>
      <c r="P22" s="2" t="s">
        <v>68</v>
      </c>
      <c r="Q22" s="2">
        <v>7869725189</v>
      </c>
      <c r="R22" s="3">
        <v>0</v>
      </c>
      <c r="S22" s="3"/>
      <c r="T22" s="27" t="s">
        <v>238</v>
      </c>
      <c r="U22" s="4" t="s">
        <v>147</v>
      </c>
      <c r="V22" s="4" t="s">
        <v>147</v>
      </c>
      <c r="W22" s="4" t="s">
        <v>148</v>
      </c>
      <c r="X22" s="4" t="s">
        <v>149</v>
      </c>
      <c r="Y22" s="4" t="s">
        <v>73</v>
      </c>
      <c r="Z22" s="38">
        <v>42955</v>
      </c>
      <c r="AA22" s="3"/>
      <c r="AB22" s="2">
        <v>0</v>
      </c>
      <c r="AC22" s="2" t="s">
        <v>150</v>
      </c>
      <c r="AD22" s="7" t="s">
        <v>151</v>
      </c>
      <c r="AE22" s="2">
        <v>2015</v>
      </c>
      <c r="AF22" s="2">
        <v>500</v>
      </c>
      <c r="AG22" s="2">
        <v>277</v>
      </c>
      <c r="AH22" s="13">
        <v>0.55400000000000005</v>
      </c>
      <c r="AI22" s="13"/>
      <c r="AJ22" s="13"/>
      <c r="AK22" s="13"/>
      <c r="AL22" s="13"/>
      <c r="AM22" s="13"/>
      <c r="AN22" s="13"/>
      <c r="AO22" s="13"/>
      <c r="AP22" s="13"/>
      <c r="AQ22" s="13"/>
      <c r="AR22" s="2">
        <v>7711072</v>
      </c>
      <c r="AS22" s="2">
        <v>57</v>
      </c>
      <c r="AT22" s="2">
        <v>46</v>
      </c>
      <c r="AU22" s="2">
        <v>31</v>
      </c>
      <c r="AV22" s="2">
        <v>56</v>
      </c>
      <c r="AW22" s="2">
        <v>41</v>
      </c>
      <c r="AX22" s="2">
        <v>40</v>
      </c>
      <c r="AY22" s="2">
        <v>46</v>
      </c>
      <c r="AZ22" s="2">
        <v>45</v>
      </c>
      <c r="BA22" s="2">
        <v>50</v>
      </c>
      <c r="BB22" s="2">
        <f t="shared" ref="BB22:BB51" si="10">SUM(AS22:AT22)+SUM(AV22:BA22)</f>
        <v>381</v>
      </c>
      <c r="BC22" s="2">
        <v>22</v>
      </c>
      <c r="BD22" s="13">
        <f t="shared" si="1"/>
        <v>0.63500000000000001</v>
      </c>
      <c r="BE22" s="7" t="s">
        <v>382</v>
      </c>
      <c r="BF22" s="7">
        <v>81771110020</v>
      </c>
      <c r="BG22" s="2">
        <v>51</v>
      </c>
      <c r="BH22" s="34">
        <v>45</v>
      </c>
      <c r="BI22" s="2">
        <v>30</v>
      </c>
      <c r="BJ22" s="2">
        <v>50</v>
      </c>
      <c r="BK22" s="2">
        <v>38</v>
      </c>
      <c r="BL22" s="2">
        <v>43</v>
      </c>
      <c r="BM22" s="2">
        <v>45</v>
      </c>
      <c r="BN22" s="2">
        <v>52</v>
      </c>
      <c r="BO22" s="2">
        <f t="shared" si="2"/>
        <v>354</v>
      </c>
      <c r="BP22" s="13">
        <f t="shared" si="3"/>
        <v>0.59</v>
      </c>
      <c r="BQ22" s="4" t="s">
        <v>383</v>
      </c>
      <c r="BR22" s="2">
        <v>227062</v>
      </c>
      <c r="BS22" s="2">
        <v>30</v>
      </c>
      <c r="BT22" s="2">
        <v>44</v>
      </c>
      <c r="BU22" s="2">
        <v>42</v>
      </c>
      <c r="BV22" s="2">
        <v>44</v>
      </c>
      <c r="BW22" s="2">
        <v>62</v>
      </c>
      <c r="BX22" s="2">
        <v>34</v>
      </c>
      <c r="BY22" s="2">
        <v>43</v>
      </c>
      <c r="BZ22" s="2">
        <v>31</v>
      </c>
      <c r="CA22" s="2">
        <f t="shared" si="8"/>
        <v>330</v>
      </c>
      <c r="CB22" s="31">
        <f t="shared" si="5"/>
        <v>1065</v>
      </c>
      <c r="CC22" s="33">
        <f t="shared" si="6"/>
        <v>0.59166666666666667</v>
      </c>
      <c r="CD22" s="37" t="s">
        <v>134</v>
      </c>
      <c r="CE22" s="31">
        <f t="shared" si="9"/>
        <v>2</v>
      </c>
    </row>
    <row r="23" spans="1:83">
      <c r="A23" s="2">
        <v>19</v>
      </c>
      <c r="B23" s="19" t="s">
        <v>50</v>
      </c>
      <c r="C23" s="20" t="s">
        <v>51</v>
      </c>
      <c r="D23" s="21" t="s">
        <v>103</v>
      </c>
      <c r="E23" s="3">
        <f>VLOOKUP($D23,'[1]B.Com-II 2016-17'!$D$5:$BQ$65,2,0)</f>
        <v>0</v>
      </c>
      <c r="F23" s="3">
        <f>VLOOKUP($D23,'[1]B.Com-II 2016-17'!$D$5:$BQ$65,3,0)</f>
        <v>0</v>
      </c>
      <c r="G23" s="4" t="s">
        <v>239</v>
      </c>
      <c r="H23" s="4" t="s">
        <v>240</v>
      </c>
      <c r="I23" s="4" t="s">
        <v>241</v>
      </c>
      <c r="J23" s="23">
        <v>35589</v>
      </c>
      <c r="K23" s="2">
        <v>0</v>
      </c>
      <c r="L23" s="2" t="s">
        <v>184</v>
      </c>
      <c r="M23" s="2" t="s">
        <v>242</v>
      </c>
      <c r="N23" s="2" t="s">
        <v>243</v>
      </c>
      <c r="O23" s="2" t="s">
        <v>67</v>
      </c>
      <c r="P23" s="2" t="s">
        <v>68</v>
      </c>
      <c r="Q23" s="2">
        <v>9993244020</v>
      </c>
      <c r="R23" s="3">
        <v>0</v>
      </c>
      <c r="S23" s="3"/>
      <c r="T23" s="27" t="s">
        <v>244</v>
      </c>
      <c r="U23" s="4" t="s">
        <v>245</v>
      </c>
      <c r="V23" s="4" t="s">
        <v>246</v>
      </c>
      <c r="W23" s="4" t="s">
        <v>148</v>
      </c>
      <c r="X23" s="4" t="s">
        <v>149</v>
      </c>
      <c r="Y23" s="4" t="s">
        <v>73</v>
      </c>
      <c r="Z23" s="38">
        <v>42955</v>
      </c>
      <c r="AA23" s="3"/>
      <c r="AB23" s="2">
        <v>0</v>
      </c>
      <c r="AC23" s="2" t="s">
        <v>150</v>
      </c>
      <c r="AD23" s="7" t="s">
        <v>151</v>
      </c>
      <c r="AE23" s="2">
        <v>2015</v>
      </c>
      <c r="AF23" s="2">
        <v>500</v>
      </c>
      <c r="AG23" s="2">
        <v>264</v>
      </c>
      <c r="AH23" s="13">
        <v>0.52800000000000002</v>
      </c>
      <c r="AI23" s="13"/>
      <c r="AJ23" s="13"/>
      <c r="AK23" s="13"/>
      <c r="AL23" s="13"/>
      <c r="AM23" s="13"/>
      <c r="AN23" s="13"/>
      <c r="AO23" s="13"/>
      <c r="AP23" s="13"/>
      <c r="AQ23" s="13"/>
      <c r="AR23" s="2">
        <v>7711074</v>
      </c>
      <c r="AS23" s="2">
        <v>43</v>
      </c>
      <c r="AT23" s="2">
        <v>30</v>
      </c>
      <c r="AU23" s="2">
        <v>30</v>
      </c>
      <c r="AV23" s="2">
        <v>46</v>
      </c>
      <c r="AW23" s="2">
        <v>39</v>
      </c>
      <c r="AX23" s="2">
        <v>42</v>
      </c>
      <c r="AY23" s="2">
        <v>40</v>
      </c>
      <c r="AZ23" s="2">
        <v>40</v>
      </c>
      <c r="BA23" s="2">
        <v>42</v>
      </c>
      <c r="BB23" s="2">
        <f t="shared" si="10"/>
        <v>322</v>
      </c>
      <c r="BC23" s="2">
        <v>20</v>
      </c>
      <c r="BD23" s="13">
        <f t="shared" si="1"/>
        <v>0.53666666666666663</v>
      </c>
      <c r="BE23" s="7" t="s">
        <v>382</v>
      </c>
      <c r="BF23" s="7">
        <v>81771110021</v>
      </c>
      <c r="BG23" s="2">
        <v>42</v>
      </c>
      <c r="BH23" s="34">
        <v>45</v>
      </c>
      <c r="BI23" s="2">
        <v>19</v>
      </c>
      <c r="BJ23" s="2">
        <v>45</v>
      </c>
      <c r="BK23" s="2">
        <v>29</v>
      </c>
      <c r="BL23" s="2">
        <v>59</v>
      </c>
      <c r="BM23" s="2">
        <v>45</v>
      </c>
      <c r="BN23" s="2">
        <v>47</v>
      </c>
      <c r="BO23" s="2">
        <f t="shared" si="2"/>
        <v>331</v>
      </c>
      <c r="BP23" s="13">
        <f t="shared" si="3"/>
        <v>0.55166666666666664</v>
      </c>
      <c r="BQ23" s="4" t="s">
        <v>383</v>
      </c>
      <c r="BR23" s="2">
        <v>227063</v>
      </c>
      <c r="BS23" s="2">
        <v>28</v>
      </c>
      <c r="BT23" s="2">
        <v>50</v>
      </c>
      <c r="BU23" s="2">
        <v>28</v>
      </c>
      <c r="BV23" s="2">
        <v>47</v>
      </c>
      <c r="BW23" s="2">
        <v>53</v>
      </c>
      <c r="BX23" s="2">
        <v>31</v>
      </c>
      <c r="BY23" s="2">
        <v>41</v>
      </c>
      <c r="BZ23" s="2">
        <v>31</v>
      </c>
      <c r="CA23" s="2">
        <f t="shared" si="8"/>
        <v>309</v>
      </c>
      <c r="CB23" s="31">
        <f t="shared" si="5"/>
        <v>962</v>
      </c>
      <c r="CC23" s="33">
        <f t="shared" si="6"/>
        <v>0.5344444444444445</v>
      </c>
      <c r="CD23" s="37" t="s">
        <v>134</v>
      </c>
      <c r="CE23" s="31">
        <f t="shared" si="9"/>
        <v>2</v>
      </c>
    </row>
    <row r="24" spans="1:83">
      <c r="A24" s="2">
        <v>20</v>
      </c>
      <c r="B24" s="19" t="s">
        <v>50</v>
      </c>
      <c r="C24" s="20" t="s">
        <v>51</v>
      </c>
      <c r="D24" s="21" t="s">
        <v>104</v>
      </c>
      <c r="E24" s="3">
        <f>VLOOKUP($D24,'[1]B.Com-II 2016-17'!$D$5:$BQ$65,2,0)</f>
        <v>0</v>
      </c>
      <c r="F24" s="3">
        <f>VLOOKUP($D24,'[1]B.Com-II 2016-17'!$D$5:$BQ$65,3,0)</f>
        <v>0</v>
      </c>
      <c r="G24" s="4" t="s">
        <v>247</v>
      </c>
      <c r="H24" s="4" t="s">
        <v>248</v>
      </c>
      <c r="I24" s="4" t="s">
        <v>249</v>
      </c>
      <c r="J24" s="23">
        <v>34962</v>
      </c>
      <c r="K24" s="2">
        <v>0</v>
      </c>
      <c r="L24" s="2" t="s">
        <v>64</v>
      </c>
      <c r="M24" s="2" t="s">
        <v>81</v>
      </c>
      <c r="N24" s="2" t="s">
        <v>82</v>
      </c>
      <c r="O24" s="2" t="s">
        <v>67</v>
      </c>
      <c r="P24" s="2" t="s">
        <v>68</v>
      </c>
      <c r="Q24" s="2">
        <v>9981550157</v>
      </c>
      <c r="R24" s="3">
        <v>0</v>
      </c>
      <c r="S24" s="3"/>
      <c r="T24" s="27" t="s">
        <v>250</v>
      </c>
      <c r="U24" s="4" t="s">
        <v>163</v>
      </c>
      <c r="V24" s="4" t="s">
        <v>163</v>
      </c>
      <c r="W24" s="4" t="s">
        <v>148</v>
      </c>
      <c r="X24" s="4" t="s">
        <v>149</v>
      </c>
      <c r="Y24" s="4" t="s">
        <v>73</v>
      </c>
      <c r="Z24" s="38">
        <v>42961</v>
      </c>
      <c r="AA24" s="3"/>
      <c r="AB24" s="2">
        <v>0</v>
      </c>
      <c r="AC24" s="2" t="s">
        <v>150</v>
      </c>
      <c r="AD24" s="7" t="s">
        <v>151</v>
      </c>
      <c r="AE24" s="2">
        <v>2014</v>
      </c>
      <c r="AF24" s="2">
        <v>500</v>
      </c>
      <c r="AG24" s="2">
        <v>311</v>
      </c>
      <c r="AH24" s="13">
        <v>0.622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2">
        <v>7711075</v>
      </c>
      <c r="AS24" s="2">
        <v>38</v>
      </c>
      <c r="AT24" s="2">
        <v>33</v>
      </c>
      <c r="AU24" s="2">
        <v>26</v>
      </c>
      <c r="AV24" s="2">
        <v>50</v>
      </c>
      <c r="AW24" s="2">
        <v>32</v>
      </c>
      <c r="AX24" s="2">
        <v>32</v>
      </c>
      <c r="AY24" s="2">
        <v>31</v>
      </c>
      <c r="AZ24" s="2">
        <v>25</v>
      </c>
      <c r="BA24" s="2">
        <v>29</v>
      </c>
      <c r="BB24" s="2">
        <f t="shared" si="10"/>
        <v>270</v>
      </c>
      <c r="BC24" s="2">
        <v>17</v>
      </c>
      <c r="BD24" s="13">
        <f t="shared" si="1"/>
        <v>0.45</v>
      </c>
      <c r="BE24" s="7" t="s">
        <v>382</v>
      </c>
      <c r="BF24" s="7">
        <v>81771110022</v>
      </c>
      <c r="BG24" s="2">
        <v>32</v>
      </c>
      <c r="BH24" s="34">
        <v>34</v>
      </c>
      <c r="BI24" s="2">
        <v>20</v>
      </c>
      <c r="BJ24" s="2">
        <v>31</v>
      </c>
      <c r="BK24" s="2">
        <v>25</v>
      </c>
      <c r="BL24" s="2">
        <v>52</v>
      </c>
      <c r="BM24" s="2">
        <v>26</v>
      </c>
      <c r="BN24" s="2">
        <v>37</v>
      </c>
      <c r="BO24" s="2">
        <f t="shared" si="2"/>
        <v>257</v>
      </c>
      <c r="BP24" s="13">
        <f t="shared" si="3"/>
        <v>0.42833333333333334</v>
      </c>
      <c r="BQ24" s="4" t="s">
        <v>383</v>
      </c>
      <c r="BR24" s="2">
        <v>227064</v>
      </c>
      <c r="BS24" s="2">
        <v>50</v>
      </c>
      <c r="BT24" s="2">
        <v>38</v>
      </c>
      <c r="BU24" s="2">
        <v>30</v>
      </c>
      <c r="BV24" s="2">
        <v>44</v>
      </c>
      <c r="BW24" s="2">
        <v>43</v>
      </c>
      <c r="BX24" s="2">
        <v>28</v>
      </c>
      <c r="BY24" s="2">
        <v>42</v>
      </c>
      <c r="BZ24" s="2">
        <v>17</v>
      </c>
      <c r="CA24" s="2">
        <f t="shared" si="8"/>
        <v>292</v>
      </c>
      <c r="CB24" s="31">
        <f t="shared" si="5"/>
        <v>819</v>
      </c>
      <c r="CC24" s="33">
        <f t="shared" si="6"/>
        <v>0.45500000000000002</v>
      </c>
      <c r="CD24" s="35" t="s">
        <v>383</v>
      </c>
      <c r="CE24" s="31">
        <f t="shared" si="9"/>
        <v>2</v>
      </c>
    </row>
    <row r="25" spans="1:83">
      <c r="A25" s="2">
        <v>21</v>
      </c>
      <c r="B25" s="19" t="s">
        <v>50</v>
      </c>
      <c r="C25" s="20" t="s">
        <v>51</v>
      </c>
      <c r="D25" s="21" t="s">
        <v>105</v>
      </c>
      <c r="E25" s="3">
        <f>VLOOKUP($D25,'[1]B.Com-II 2016-17'!$D$5:$BQ$65,2,0)</f>
        <v>0</v>
      </c>
      <c r="F25" s="3">
        <f>VLOOKUP($D25,'[1]B.Com-II 2016-17'!$D$5:$BQ$65,3,0)</f>
        <v>0</v>
      </c>
      <c r="G25" s="4" t="s">
        <v>251</v>
      </c>
      <c r="H25" s="4" t="s">
        <v>252</v>
      </c>
      <c r="I25" s="4" t="s">
        <v>253</v>
      </c>
      <c r="J25" s="23">
        <v>35818</v>
      </c>
      <c r="K25" s="2">
        <v>0</v>
      </c>
      <c r="L25" s="2" t="s">
        <v>64</v>
      </c>
      <c r="M25" s="2" t="s">
        <v>145</v>
      </c>
      <c r="N25" s="2" t="s">
        <v>82</v>
      </c>
      <c r="O25" s="2" t="s">
        <v>67</v>
      </c>
      <c r="P25" s="2" t="s">
        <v>68</v>
      </c>
      <c r="Q25" s="2">
        <v>8085512612</v>
      </c>
      <c r="R25" s="3">
        <v>0</v>
      </c>
      <c r="S25" s="3"/>
      <c r="T25" s="27" t="s">
        <v>254</v>
      </c>
      <c r="U25" s="4" t="s">
        <v>208</v>
      </c>
      <c r="V25" s="4" t="s">
        <v>209</v>
      </c>
      <c r="W25" s="4" t="s">
        <v>148</v>
      </c>
      <c r="X25" s="4" t="s">
        <v>149</v>
      </c>
      <c r="Y25" s="4" t="s">
        <v>73</v>
      </c>
      <c r="Z25" s="38">
        <v>42958</v>
      </c>
      <c r="AA25" s="3"/>
      <c r="AB25" s="2">
        <v>0</v>
      </c>
      <c r="AC25" s="2" t="s">
        <v>150</v>
      </c>
      <c r="AD25" s="7" t="s">
        <v>151</v>
      </c>
      <c r="AE25" s="2">
        <v>2015</v>
      </c>
      <c r="AF25" s="2">
        <v>500</v>
      </c>
      <c r="AG25" s="2">
        <v>267</v>
      </c>
      <c r="AH25" s="13">
        <v>0.53400000000000003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2">
        <v>7711078</v>
      </c>
      <c r="AS25" s="2">
        <v>43</v>
      </c>
      <c r="AT25" s="2">
        <v>32</v>
      </c>
      <c r="AU25" s="2">
        <v>32</v>
      </c>
      <c r="AV25" s="2">
        <v>42</v>
      </c>
      <c r="AW25" s="2">
        <v>31</v>
      </c>
      <c r="AX25" s="2">
        <v>29</v>
      </c>
      <c r="AY25" s="2">
        <v>29</v>
      </c>
      <c r="AZ25" s="2">
        <v>37</v>
      </c>
      <c r="BA25" s="2">
        <v>39</v>
      </c>
      <c r="BB25" s="2">
        <f t="shared" si="10"/>
        <v>282</v>
      </c>
      <c r="BC25" s="2">
        <v>21</v>
      </c>
      <c r="BD25" s="13">
        <f t="shared" si="1"/>
        <v>0.47</v>
      </c>
      <c r="BE25" s="7" t="s">
        <v>382</v>
      </c>
      <c r="BF25" s="7">
        <v>81771110023</v>
      </c>
      <c r="BG25" s="2">
        <v>42</v>
      </c>
      <c r="BH25" s="34">
        <v>35</v>
      </c>
      <c r="BI25" s="2">
        <v>26</v>
      </c>
      <c r="BJ25" s="2">
        <v>36</v>
      </c>
      <c r="BK25" s="2">
        <v>17</v>
      </c>
      <c r="BL25" s="2">
        <v>48</v>
      </c>
      <c r="BM25" s="2">
        <v>44</v>
      </c>
      <c r="BN25" s="2">
        <v>48</v>
      </c>
      <c r="BO25" s="2">
        <f t="shared" si="2"/>
        <v>296</v>
      </c>
      <c r="BP25" s="13">
        <f t="shared" si="3"/>
        <v>0.49333333333333335</v>
      </c>
      <c r="BQ25" s="4" t="s">
        <v>383</v>
      </c>
      <c r="BR25" s="2">
        <v>227065</v>
      </c>
      <c r="BS25" s="2">
        <v>54</v>
      </c>
      <c r="BT25" s="2">
        <v>38</v>
      </c>
      <c r="BU25" s="2">
        <v>29</v>
      </c>
      <c r="BV25" s="2">
        <v>46</v>
      </c>
      <c r="BW25" s="2">
        <v>47</v>
      </c>
      <c r="BX25" s="2">
        <v>32</v>
      </c>
      <c r="BY25" s="2">
        <v>28</v>
      </c>
      <c r="BZ25" s="2">
        <v>27</v>
      </c>
      <c r="CA25" s="2">
        <f t="shared" si="8"/>
        <v>301</v>
      </c>
      <c r="CB25" s="31">
        <f t="shared" si="5"/>
        <v>879</v>
      </c>
      <c r="CC25" s="33">
        <f t="shared" si="6"/>
        <v>0.48833333333333334</v>
      </c>
      <c r="CD25" s="35" t="s">
        <v>399</v>
      </c>
      <c r="CE25" s="31">
        <f t="shared" si="9"/>
        <v>2</v>
      </c>
    </row>
    <row r="26" spans="1:83">
      <c r="A26" s="2">
        <v>22</v>
      </c>
      <c r="B26" s="19" t="s">
        <v>50</v>
      </c>
      <c r="C26" s="20" t="s">
        <v>51</v>
      </c>
      <c r="D26" s="21" t="s">
        <v>106</v>
      </c>
      <c r="E26" s="3">
        <f>VLOOKUP($D26,'[1]B.Com-II 2016-17'!$D$5:$BQ$65,2,0)</f>
        <v>0</v>
      </c>
      <c r="F26" s="3">
        <f>VLOOKUP($D26,'[1]B.Com-II 2016-17'!$D$5:$BQ$65,3,0)</f>
        <v>0</v>
      </c>
      <c r="G26" s="4" t="s">
        <v>255</v>
      </c>
      <c r="H26" s="4" t="s">
        <v>256</v>
      </c>
      <c r="I26" s="4" t="s">
        <v>228</v>
      </c>
      <c r="J26" s="23">
        <v>34138</v>
      </c>
      <c r="K26" s="2" t="s">
        <v>63</v>
      </c>
      <c r="L26" s="2" t="s">
        <v>184</v>
      </c>
      <c r="M26" s="2" t="s">
        <v>257</v>
      </c>
      <c r="N26" s="2" t="s">
        <v>82</v>
      </c>
      <c r="O26" s="2" t="s">
        <v>67</v>
      </c>
      <c r="P26" s="2" t="s">
        <v>68</v>
      </c>
      <c r="Q26" s="2">
        <v>7024597939</v>
      </c>
      <c r="R26" s="3">
        <v>0</v>
      </c>
      <c r="S26" s="3"/>
      <c r="T26" s="27" t="s">
        <v>258</v>
      </c>
      <c r="U26" s="4" t="s">
        <v>259</v>
      </c>
      <c r="V26" s="4" t="s">
        <v>148</v>
      </c>
      <c r="W26" s="4" t="s">
        <v>148</v>
      </c>
      <c r="X26" s="4" t="s">
        <v>149</v>
      </c>
      <c r="Y26" s="4" t="s">
        <v>73</v>
      </c>
      <c r="Z26" s="38">
        <v>42955</v>
      </c>
      <c r="AA26" s="3"/>
      <c r="AB26" s="2">
        <v>0</v>
      </c>
      <c r="AC26" s="2" t="s">
        <v>150</v>
      </c>
      <c r="AD26" s="7" t="s">
        <v>179</v>
      </c>
      <c r="AE26" s="2">
        <v>2011</v>
      </c>
      <c r="AF26" s="2">
        <v>500</v>
      </c>
      <c r="AG26" s="2">
        <v>367</v>
      </c>
      <c r="AH26" s="13">
        <v>0.73399999999999999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2">
        <v>7711079</v>
      </c>
      <c r="AS26" s="7">
        <v>52</v>
      </c>
      <c r="AT26" s="7">
        <v>57</v>
      </c>
      <c r="AU26" s="7">
        <v>36</v>
      </c>
      <c r="AV26" s="21">
        <v>25</v>
      </c>
      <c r="AW26" s="21">
        <v>46</v>
      </c>
      <c r="AX26" s="7">
        <v>34</v>
      </c>
      <c r="AY26" s="7">
        <v>38</v>
      </c>
      <c r="AZ26" s="7">
        <v>34</v>
      </c>
      <c r="BA26" s="7">
        <v>40</v>
      </c>
      <c r="BB26" s="2">
        <f t="shared" si="10"/>
        <v>326</v>
      </c>
      <c r="BC26" s="2">
        <v>23</v>
      </c>
      <c r="BD26" s="13">
        <f t="shared" si="1"/>
        <v>0.54333333333333333</v>
      </c>
      <c r="BE26" s="7" t="s">
        <v>383</v>
      </c>
      <c r="BF26" s="7">
        <v>81771110024</v>
      </c>
      <c r="BG26" s="2">
        <v>58</v>
      </c>
      <c r="BH26" s="2">
        <v>39</v>
      </c>
      <c r="BI26" s="2">
        <v>21</v>
      </c>
      <c r="BJ26" s="2">
        <v>39</v>
      </c>
      <c r="BK26" s="2">
        <v>40</v>
      </c>
      <c r="BL26" s="2">
        <v>45</v>
      </c>
      <c r="BM26" s="2">
        <v>46</v>
      </c>
      <c r="BN26" s="2">
        <v>48</v>
      </c>
      <c r="BO26" s="2">
        <f t="shared" si="2"/>
        <v>336</v>
      </c>
      <c r="BP26" s="13">
        <f t="shared" si="3"/>
        <v>0.56000000000000005</v>
      </c>
      <c r="BQ26" s="4" t="s">
        <v>382</v>
      </c>
      <c r="BR26" s="2">
        <v>227066</v>
      </c>
      <c r="BS26" s="2">
        <v>38</v>
      </c>
      <c r="BT26" s="2">
        <v>46</v>
      </c>
      <c r="BU26" s="2">
        <v>39</v>
      </c>
      <c r="BV26" s="2">
        <v>49</v>
      </c>
      <c r="BW26" s="2">
        <v>66</v>
      </c>
      <c r="BX26" s="2">
        <v>56</v>
      </c>
      <c r="BY26" s="2">
        <v>49</v>
      </c>
      <c r="BZ26" s="2">
        <v>30</v>
      </c>
      <c r="CA26" s="2">
        <f t="shared" si="8"/>
        <v>373</v>
      </c>
      <c r="CB26" s="31">
        <f t="shared" si="5"/>
        <v>1035</v>
      </c>
      <c r="CC26" s="33">
        <f t="shared" si="6"/>
        <v>0.57499999999999996</v>
      </c>
      <c r="CD26" s="37" t="s">
        <v>134</v>
      </c>
      <c r="CE26" s="31">
        <f t="shared" si="9"/>
        <v>2</v>
      </c>
    </row>
    <row r="27" spans="1:83">
      <c r="A27" s="2">
        <v>23</v>
      </c>
      <c r="B27" s="19" t="s">
        <v>50</v>
      </c>
      <c r="C27" s="20" t="s">
        <v>51</v>
      </c>
      <c r="D27" s="21" t="s">
        <v>107</v>
      </c>
      <c r="E27" s="3">
        <f>VLOOKUP($D27,'[1]B.Com-II 2016-17'!$D$5:$BQ$65,2,0)</f>
        <v>0</v>
      </c>
      <c r="F27" s="3">
        <f>VLOOKUP($D27,'[1]B.Com-II 2016-17'!$D$5:$BQ$65,3,0)</f>
        <v>0</v>
      </c>
      <c r="G27" s="4" t="s">
        <v>260</v>
      </c>
      <c r="H27" s="4" t="s">
        <v>261</v>
      </c>
      <c r="I27" s="4" t="s">
        <v>262</v>
      </c>
      <c r="J27" s="23">
        <v>35247</v>
      </c>
      <c r="K27" s="2" t="s">
        <v>263</v>
      </c>
      <c r="L27" s="2" t="s">
        <v>184</v>
      </c>
      <c r="M27" s="2" t="s">
        <v>145</v>
      </c>
      <c r="N27" s="2" t="s">
        <v>82</v>
      </c>
      <c r="O27" s="2" t="s">
        <v>67</v>
      </c>
      <c r="P27" s="2" t="s">
        <v>68</v>
      </c>
      <c r="Q27" s="2">
        <v>9893503521</v>
      </c>
      <c r="R27" s="3">
        <v>0</v>
      </c>
      <c r="S27" s="3"/>
      <c r="T27" s="27" t="s">
        <v>264</v>
      </c>
      <c r="U27" s="4" t="s">
        <v>265</v>
      </c>
      <c r="V27" s="4" t="s">
        <v>266</v>
      </c>
      <c r="W27" s="4" t="s">
        <v>148</v>
      </c>
      <c r="X27" s="4" t="s">
        <v>149</v>
      </c>
      <c r="Y27" s="4" t="s">
        <v>73</v>
      </c>
      <c r="Z27" s="38">
        <v>42957</v>
      </c>
      <c r="AA27" s="3"/>
      <c r="AB27" s="2">
        <v>0</v>
      </c>
      <c r="AC27" s="2" t="s">
        <v>150</v>
      </c>
      <c r="AD27" s="7" t="s">
        <v>151</v>
      </c>
      <c r="AE27" s="2">
        <v>2014</v>
      </c>
      <c r="AF27" s="2">
        <v>500</v>
      </c>
      <c r="AG27" s="2">
        <v>258</v>
      </c>
      <c r="AH27" s="13">
        <v>0.51600000000000001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2">
        <v>7711077</v>
      </c>
      <c r="AS27" s="2">
        <v>51</v>
      </c>
      <c r="AT27" s="2">
        <v>43</v>
      </c>
      <c r="AU27" s="2">
        <v>31</v>
      </c>
      <c r="AV27" s="2">
        <v>50</v>
      </c>
      <c r="AW27" s="2">
        <v>36</v>
      </c>
      <c r="AX27" s="2">
        <v>34</v>
      </c>
      <c r="AY27" s="2">
        <v>43</v>
      </c>
      <c r="AZ27" s="2">
        <v>44</v>
      </c>
      <c r="BA27" s="2">
        <v>43</v>
      </c>
      <c r="BB27" s="2">
        <f t="shared" si="10"/>
        <v>344</v>
      </c>
      <c r="BC27" s="2">
        <v>22</v>
      </c>
      <c r="BD27" s="13">
        <f t="shared" si="1"/>
        <v>0.57333333333333336</v>
      </c>
      <c r="BE27" s="7" t="s">
        <v>382</v>
      </c>
      <c r="BF27" s="7">
        <v>81771110025</v>
      </c>
      <c r="BG27" s="2">
        <v>47</v>
      </c>
      <c r="BH27" s="2">
        <v>30</v>
      </c>
      <c r="BI27" s="2">
        <v>29</v>
      </c>
      <c r="BJ27" s="2">
        <v>49</v>
      </c>
      <c r="BK27" s="2">
        <v>44</v>
      </c>
      <c r="BL27" s="2">
        <v>58</v>
      </c>
      <c r="BM27" s="2">
        <v>38</v>
      </c>
      <c r="BN27" s="2">
        <v>42</v>
      </c>
      <c r="BO27" s="2">
        <f t="shared" si="2"/>
        <v>337</v>
      </c>
      <c r="BP27" s="13">
        <f t="shared" si="3"/>
        <v>0.56166666666666665</v>
      </c>
      <c r="BQ27" s="4" t="s">
        <v>382</v>
      </c>
      <c r="BR27" s="2">
        <v>227067</v>
      </c>
      <c r="BS27" s="2">
        <v>28</v>
      </c>
      <c r="BT27" s="2">
        <v>41</v>
      </c>
      <c r="BU27" s="2">
        <v>32</v>
      </c>
      <c r="BV27" s="2">
        <v>48</v>
      </c>
      <c r="BW27" s="2">
        <v>50</v>
      </c>
      <c r="BX27" s="2">
        <v>40</v>
      </c>
      <c r="BY27" s="2">
        <v>47</v>
      </c>
      <c r="BZ27" s="2">
        <v>32</v>
      </c>
      <c r="CA27" s="2">
        <f t="shared" si="8"/>
        <v>318</v>
      </c>
      <c r="CB27" s="31">
        <f t="shared" si="5"/>
        <v>999</v>
      </c>
      <c r="CC27" s="33">
        <f t="shared" si="6"/>
        <v>0.55500000000000005</v>
      </c>
      <c r="CD27" s="37" t="s">
        <v>134</v>
      </c>
      <c r="CE27" s="31">
        <f t="shared" si="9"/>
        <v>2</v>
      </c>
    </row>
    <row r="28" spans="1:83">
      <c r="A28" s="2">
        <v>24</v>
      </c>
      <c r="B28" s="19" t="s">
        <v>50</v>
      </c>
      <c r="C28" s="20" t="s">
        <v>51</v>
      </c>
      <c r="D28" s="21" t="s">
        <v>108</v>
      </c>
      <c r="E28" s="3">
        <f>VLOOKUP($D28,'[1]B.Com-II 2016-17'!$D$5:$BQ$65,2,0)</f>
        <v>0</v>
      </c>
      <c r="F28" s="3">
        <f>VLOOKUP($D28,'[1]B.Com-II 2016-17'!$D$5:$BQ$65,3,0)</f>
        <v>0</v>
      </c>
      <c r="G28" s="4" t="s">
        <v>267</v>
      </c>
      <c r="H28" s="4" t="s">
        <v>268</v>
      </c>
      <c r="I28" s="4" t="s">
        <v>217</v>
      </c>
      <c r="J28" s="23">
        <v>34330</v>
      </c>
      <c r="K28" s="2">
        <v>0</v>
      </c>
      <c r="L28" s="2" t="s">
        <v>64</v>
      </c>
      <c r="M28" s="2" t="s">
        <v>81</v>
      </c>
      <c r="N28" s="2" t="s">
        <v>82</v>
      </c>
      <c r="O28" s="2" t="s">
        <v>67</v>
      </c>
      <c r="P28" s="2" t="s">
        <v>68</v>
      </c>
      <c r="Q28" s="2">
        <v>9179157545</v>
      </c>
      <c r="R28" s="3">
        <v>0</v>
      </c>
      <c r="S28" s="3"/>
      <c r="T28" s="27" t="s">
        <v>269</v>
      </c>
      <c r="U28" s="4" t="s">
        <v>270</v>
      </c>
      <c r="V28" s="4" t="s">
        <v>246</v>
      </c>
      <c r="W28" s="4" t="s">
        <v>148</v>
      </c>
      <c r="X28" s="4" t="s">
        <v>149</v>
      </c>
      <c r="Y28" s="4" t="s">
        <v>73</v>
      </c>
      <c r="Z28" s="38">
        <v>42957</v>
      </c>
      <c r="AA28" s="3"/>
      <c r="AB28" s="2">
        <v>0</v>
      </c>
      <c r="AC28" s="2" t="s">
        <v>150</v>
      </c>
      <c r="AD28" s="7" t="s">
        <v>271</v>
      </c>
      <c r="AE28" s="2">
        <v>2013</v>
      </c>
      <c r="AF28" s="2">
        <v>500</v>
      </c>
      <c r="AG28" s="2">
        <v>325</v>
      </c>
      <c r="AH28" s="13">
        <v>0.65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2">
        <v>7711080</v>
      </c>
      <c r="AS28" s="2">
        <v>50</v>
      </c>
      <c r="AT28" s="2">
        <v>38</v>
      </c>
      <c r="AU28" s="2">
        <v>30</v>
      </c>
      <c r="AV28" s="2">
        <v>34</v>
      </c>
      <c r="AW28" s="2">
        <v>30</v>
      </c>
      <c r="AX28" s="2">
        <v>35</v>
      </c>
      <c r="AY28" s="2">
        <v>29</v>
      </c>
      <c r="AZ28" s="2">
        <v>35</v>
      </c>
      <c r="BA28" s="2">
        <v>36</v>
      </c>
      <c r="BB28" s="2">
        <f t="shared" si="10"/>
        <v>287</v>
      </c>
      <c r="BC28" s="2">
        <v>20</v>
      </c>
      <c r="BD28" s="13">
        <f t="shared" si="1"/>
        <v>0.47833333333333333</v>
      </c>
      <c r="BE28" s="7" t="s">
        <v>382</v>
      </c>
      <c r="BF28" s="7">
        <v>81771110026</v>
      </c>
      <c r="BG28" s="2">
        <v>43</v>
      </c>
      <c r="BH28" s="2">
        <v>37</v>
      </c>
      <c r="BI28" s="2">
        <v>18</v>
      </c>
      <c r="BJ28" s="2">
        <v>35</v>
      </c>
      <c r="BK28" s="2">
        <v>30</v>
      </c>
      <c r="BL28" s="2">
        <v>40</v>
      </c>
      <c r="BM28" s="2">
        <v>38</v>
      </c>
      <c r="BN28" s="2">
        <v>45</v>
      </c>
      <c r="BO28" s="2">
        <f t="shared" si="2"/>
        <v>286</v>
      </c>
      <c r="BP28" s="13">
        <f t="shared" si="3"/>
        <v>0.47666666666666668</v>
      </c>
      <c r="BQ28" s="4" t="s">
        <v>383</v>
      </c>
      <c r="BR28" s="2">
        <v>227068</v>
      </c>
      <c r="BS28" s="2">
        <v>27</v>
      </c>
      <c r="BT28" s="2">
        <v>41</v>
      </c>
      <c r="BU28" s="2">
        <v>30</v>
      </c>
      <c r="BV28" s="2">
        <v>33</v>
      </c>
      <c r="BW28" s="2">
        <v>47</v>
      </c>
      <c r="BX28" s="2">
        <v>27</v>
      </c>
      <c r="BY28" s="2">
        <v>37</v>
      </c>
      <c r="BZ28" s="2">
        <v>34</v>
      </c>
      <c r="CA28" s="2">
        <f t="shared" si="8"/>
        <v>276</v>
      </c>
      <c r="CB28" s="31">
        <f t="shared" si="5"/>
        <v>849</v>
      </c>
      <c r="CC28" s="33">
        <f t="shared" si="6"/>
        <v>0.47166666666666668</v>
      </c>
      <c r="CD28" s="37" t="s">
        <v>134</v>
      </c>
      <c r="CE28" s="31">
        <f t="shared" si="9"/>
        <v>2</v>
      </c>
    </row>
    <row r="29" spans="1:83">
      <c r="A29" s="2">
        <v>25</v>
      </c>
      <c r="B29" s="19" t="s">
        <v>50</v>
      </c>
      <c r="C29" s="20" t="s">
        <v>51</v>
      </c>
      <c r="D29" s="21" t="s">
        <v>109</v>
      </c>
      <c r="E29" s="3">
        <f>VLOOKUP($D29,'[1]B.Com-II 2016-17'!$D$5:$BQ$65,2,0)</f>
        <v>0</v>
      </c>
      <c r="F29" s="3">
        <f>VLOOKUP($D29,'[1]B.Com-II 2016-17'!$D$5:$BQ$65,3,0)</f>
        <v>0</v>
      </c>
      <c r="G29" s="4" t="s">
        <v>272</v>
      </c>
      <c r="H29" s="4" t="s">
        <v>273</v>
      </c>
      <c r="I29" s="4" t="s">
        <v>274</v>
      </c>
      <c r="J29" s="23">
        <v>35897</v>
      </c>
      <c r="K29" s="2" t="s">
        <v>275</v>
      </c>
      <c r="L29" s="2" t="s">
        <v>184</v>
      </c>
      <c r="M29" s="2" t="s">
        <v>257</v>
      </c>
      <c r="N29" s="2" t="s">
        <v>82</v>
      </c>
      <c r="O29" s="2" t="s">
        <v>67</v>
      </c>
      <c r="P29" s="2" t="s">
        <v>68</v>
      </c>
      <c r="Q29" s="2">
        <v>9755992060</v>
      </c>
      <c r="R29" s="3">
        <v>0</v>
      </c>
      <c r="S29" s="3"/>
      <c r="T29" s="27" t="s">
        <v>276</v>
      </c>
      <c r="U29" s="4" t="s">
        <v>148</v>
      </c>
      <c r="V29" s="4" t="s">
        <v>148</v>
      </c>
      <c r="W29" s="4" t="s">
        <v>148</v>
      </c>
      <c r="X29" s="4" t="s">
        <v>149</v>
      </c>
      <c r="Y29" s="4" t="s">
        <v>73</v>
      </c>
      <c r="Z29" s="38">
        <v>42955</v>
      </c>
      <c r="AA29" s="3"/>
      <c r="AB29" s="2">
        <v>0</v>
      </c>
      <c r="AC29" s="2" t="s">
        <v>150</v>
      </c>
      <c r="AD29" s="7" t="s">
        <v>158</v>
      </c>
      <c r="AE29" s="2">
        <v>2015</v>
      </c>
      <c r="AF29" s="2">
        <v>500</v>
      </c>
      <c r="AG29" s="2">
        <v>293</v>
      </c>
      <c r="AH29" s="13">
        <v>0.58599999999999997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2">
        <v>7711081</v>
      </c>
      <c r="AS29" s="2">
        <v>45</v>
      </c>
      <c r="AT29" s="2">
        <v>52</v>
      </c>
      <c r="AU29" s="2">
        <v>36</v>
      </c>
      <c r="AV29" s="2">
        <v>30</v>
      </c>
      <c r="AW29" s="2">
        <v>32</v>
      </c>
      <c r="AX29" s="2">
        <v>38</v>
      </c>
      <c r="AY29" s="2">
        <v>38</v>
      </c>
      <c r="AZ29" s="2">
        <v>36</v>
      </c>
      <c r="BA29" s="2">
        <v>44</v>
      </c>
      <c r="BB29" s="2">
        <f t="shared" si="10"/>
        <v>315</v>
      </c>
      <c r="BC29" s="2">
        <v>22</v>
      </c>
      <c r="BD29" s="13">
        <f t="shared" si="1"/>
        <v>0.52500000000000002</v>
      </c>
      <c r="BE29" s="7" t="s">
        <v>382</v>
      </c>
      <c r="BF29" s="7">
        <v>81771110027</v>
      </c>
      <c r="BG29" s="2">
        <v>46</v>
      </c>
      <c r="BH29" s="2">
        <v>37</v>
      </c>
      <c r="BI29" s="2">
        <v>17</v>
      </c>
      <c r="BJ29" s="2">
        <v>38</v>
      </c>
      <c r="BK29" s="2">
        <v>26</v>
      </c>
      <c r="BL29" s="2">
        <v>47</v>
      </c>
      <c r="BM29" s="2">
        <v>44</v>
      </c>
      <c r="BN29" s="2">
        <v>43</v>
      </c>
      <c r="BO29" s="2">
        <f t="shared" si="2"/>
        <v>298</v>
      </c>
      <c r="BP29" s="13">
        <f t="shared" si="3"/>
        <v>0.49666666666666665</v>
      </c>
      <c r="BQ29" s="4" t="s">
        <v>382</v>
      </c>
      <c r="BR29" s="2">
        <v>227069</v>
      </c>
      <c r="BS29" s="2">
        <v>33</v>
      </c>
      <c r="BT29" s="2">
        <v>40</v>
      </c>
      <c r="BU29" s="2">
        <v>30</v>
      </c>
      <c r="BV29" s="2">
        <v>37</v>
      </c>
      <c r="BW29" s="2">
        <v>65</v>
      </c>
      <c r="BX29" s="2">
        <v>39</v>
      </c>
      <c r="BY29" s="2">
        <v>48</v>
      </c>
      <c r="BZ29" s="2">
        <v>29</v>
      </c>
      <c r="CA29" s="2">
        <f t="shared" si="8"/>
        <v>321</v>
      </c>
      <c r="CB29" s="31">
        <f t="shared" si="5"/>
        <v>934</v>
      </c>
      <c r="CC29" s="33">
        <f t="shared" si="6"/>
        <v>0.51888888888888884</v>
      </c>
      <c r="CD29" s="37" t="s">
        <v>134</v>
      </c>
      <c r="CE29" s="31">
        <f t="shared" si="9"/>
        <v>2</v>
      </c>
    </row>
    <row r="30" spans="1:83">
      <c r="A30" s="2">
        <v>26</v>
      </c>
      <c r="B30" s="19" t="s">
        <v>50</v>
      </c>
      <c r="C30" s="20" t="s">
        <v>51</v>
      </c>
      <c r="D30" s="21" t="s">
        <v>110</v>
      </c>
      <c r="E30" s="3">
        <f>VLOOKUP($D30,'[1]B.Com-II 2016-17'!$D$5:$BQ$65,2,0)</f>
        <v>0</v>
      </c>
      <c r="F30" s="3">
        <f>VLOOKUP($D30,'[1]B.Com-II 2016-17'!$D$5:$BQ$65,3,0)</f>
        <v>0</v>
      </c>
      <c r="G30" s="4" t="s">
        <v>277</v>
      </c>
      <c r="H30" s="4" t="s">
        <v>278</v>
      </c>
      <c r="I30" s="4" t="s">
        <v>279</v>
      </c>
      <c r="J30" s="23">
        <v>34744</v>
      </c>
      <c r="K30" s="2" t="s">
        <v>263</v>
      </c>
      <c r="L30" s="2" t="s">
        <v>64</v>
      </c>
      <c r="M30" s="2" t="s">
        <v>280</v>
      </c>
      <c r="N30" s="2" t="s">
        <v>281</v>
      </c>
      <c r="O30" s="2" t="s">
        <v>67</v>
      </c>
      <c r="P30" s="2" t="s">
        <v>68</v>
      </c>
      <c r="Q30" s="2">
        <v>8085909577</v>
      </c>
      <c r="R30" s="3">
        <v>9755228706</v>
      </c>
      <c r="S30" s="3"/>
      <c r="T30" s="27" t="s">
        <v>282</v>
      </c>
      <c r="U30" s="4" t="s">
        <v>148</v>
      </c>
      <c r="V30" s="4" t="s">
        <v>148</v>
      </c>
      <c r="W30" s="4" t="s">
        <v>148</v>
      </c>
      <c r="X30" s="4" t="s">
        <v>149</v>
      </c>
      <c r="Y30" s="4" t="s">
        <v>73</v>
      </c>
      <c r="Z30" s="38">
        <v>42958</v>
      </c>
      <c r="AA30" s="3"/>
      <c r="AB30" s="2">
        <v>0</v>
      </c>
      <c r="AC30" s="2" t="s">
        <v>150</v>
      </c>
      <c r="AD30" s="7" t="s">
        <v>179</v>
      </c>
      <c r="AE30" s="2">
        <v>2013</v>
      </c>
      <c r="AF30" s="2">
        <v>500</v>
      </c>
      <c r="AG30" s="2">
        <v>248</v>
      </c>
      <c r="AH30" s="13">
        <v>0.496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2">
        <v>7711084</v>
      </c>
      <c r="AS30" s="2">
        <v>53</v>
      </c>
      <c r="AT30" s="2">
        <v>47</v>
      </c>
      <c r="AU30" s="2">
        <v>36</v>
      </c>
      <c r="AV30" s="2">
        <v>28</v>
      </c>
      <c r="AW30" s="2">
        <v>37</v>
      </c>
      <c r="AX30" s="2">
        <v>43</v>
      </c>
      <c r="AY30" s="2">
        <v>42</v>
      </c>
      <c r="AZ30" s="2">
        <v>40</v>
      </c>
      <c r="BA30" s="2">
        <v>44</v>
      </c>
      <c r="BB30" s="2">
        <f t="shared" si="10"/>
        <v>334</v>
      </c>
      <c r="BC30" s="2">
        <v>20</v>
      </c>
      <c r="BD30" s="13">
        <f t="shared" si="1"/>
        <v>0.55666666666666664</v>
      </c>
      <c r="BE30" s="7" t="s">
        <v>382</v>
      </c>
      <c r="BF30" s="7">
        <v>81771110028</v>
      </c>
      <c r="BG30" s="2">
        <v>48</v>
      </c>
      <c r="BH30" s="2">
        <v>36</v>
      </c>
      <c r="BI30" s="2">
        <v>18</v>
      </c>
      <c r="BJ30" s="2">
        <v>38</v>
      </c>
      <c r="BK30" s="2">
        <v>26</v>
      </c>
      <c r="BL30" s="2">
        <v>56</v>
      </c>
      <c r="BM30" s="2">
        <v>46</v>
      </c>
      <c r="BN30" s="2">
        <v>48</v>
      </c>
      <c r="BO30" s="2">
        <f t="shared" si="2"/>
        <v>316</v>
      </c>
      <c r="BP30" s="13">
        <f t="shared" si="3"/>
        <v>0.52666666666666662</v>
      </c>
      <c r="BQ30" s="4" t="s">
        <v>382</v>
      </c>
      <c r="BR30" s="2">
        <v>227070</v>
      </c>
      <c r="BS30" s="2">
        <v>27</v>
      </c>
      <c r="BT30" s="2">
        <v>40</v>
      </c>
      <c r="BU30" s="2">
        <v>32</v>
      </c>
      <c r="BV30" s="2">
        <v>40</v>
      </c>
      <c r="BW30" s="2">
        <v>57</v>
      </c>
      <c r="BX30" s="2">
        <v>35</v>
      </c>
      <c r="BY30" s="2">
        <v>34</v>
      </c>
      <c r="BZ30" s="2">
        <v>26</v>
      </c>
      <c r="CA30" s="2">
        <f t="shared" si="8"/>
        <v>291</v>
      </c>
      <c r="CB30" s="31">
        <f t="shared" si="5"/>
        <v>941</v>
      </c>
      <c r="CC30" s="33">
        <f t="shared" si="6"/>
        <v>0.52277777777777779</v>
      </c>
      <c r="CD30" s="35" t="s">
        <v>134</v>
      </c>
      <c r="CE30" s="31">
        <f t="shared" si="9"/>
        <v>2</v>
      </c>
    </row>
    <row r="31" spans="1:83">
      <c r="A31" s="2">
        <v>27</v>
      </c>
      <c r="B31" s="19" t="s">
        <v>50</v>
      </c>
      <c r="C31" s="20" t="s">
        <v>51</v>
      </c>
      <c r="D31" s="21" t="s">
        <v>111</v>
      </c>
      <c r="E31" s="3">
        <f>VLOOKUP($D31,'[1]B.Com-II 2016-17'!$D$5:$BQ$65,2,0)</f>
        <v>0</v>
      </c>
      <c r="F31" s="3">
        <f>VLOOKUP($D31,'[1]B.Com-II 2016-17'!$D$5:$BQ$65,3,0)</f>
        <v>0</v>
      </c>
      <c r="G31" s="4" t="s">
        <v>283</v>
      </c>
      <c r="H31" s="4" t="s">
        <v>284</v>
      </c>
      <c r="I31" s="4" t="s">
        <v>285</v>
      </c>
      <c r="J31" s="23">
        <v>35505</v>
      </c>
      <c r="K31" s="2">
        <v>0</v>
      </c>
      <c r="L31" s="2" t="s">
        <v>184</v>
      </c>
      <c r="M31" s="2" t="s">
        <v>81</v>
      </c>
      <c r="N31" s="2" t="s">
        <v>82</v>
      </c>
      <c r="O31" s="2" t="s">
        <v>67</v>
      </c>
      <c r="P31" s="2" t="s">
        <v>68</v>
      </c>
      <c r="Q31" s="2">
        <v>7898238456</v>
      </c>
      <c r="R31" s="3">
        <v>0</v>
      </c>
      <c r="S31" s="3"/>
      <c r="T31" s="27" t="s">
        <v>286</v>
      </c>
      <c r="U31" s="4" t="s">
        <v>287</v>
      </c>
      <c r="V31" s="4" t="s">
        <v>288</v>
      </c>
      <c r="W31" s="4" t="s">
        <v>148</v>
      </c>
      <c r="X31" s="4" t="s">
        <v>149</v>
      </c>
      <c r="Y31" s="4" t="s">
        <v>73</v>
      </c>
      <c r="Z31" s="38">
        <v>42961</v>
      </c>
      <c r="AA31" s="3"/>
      <c r="AB31" s="2">
        <v>0</v>
      </c>
      <c r="AC31" s="2" t="s">
        <v>150</v>
      </c>
      <c r="AD31" s="7" t="s">
        <v>151</v>
      </c>
      <c r="AE31" s="2">
        <v>2015</v>
      </c>
      <c r="AF31" s="2">
        <v>500</v>
      </c>
      <c r="AG31" s="2">
        <v>201</v>
      </c>
      <c r="AH31" s="13">
        <v>0.40200000000000002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2">
        <v>7711086</v>
      </c>
      <c r="AS31" s="2">
        <v>49</v>
      </c>
      <c r="AT31" s="2">
        <v>36</v>
      </c>
      <c r="AU31" s="2">
        <v>33</v>
      </c>
      <c r="AV31" s="2">
        <v>42</v>
      </c>
      <c r="AW31" s="2">
        <v>37</v>
      </c>
      <c r="AX31" s="2">
        <v>30</v>
      </c>
      <c r="AY31" s="2">
        <v>44</v>
      </c>
      <c r="AZ31" s="2">
        <v>36</v>
      </c>
      <c r="BA31" s="2">
        <v>47</v>
      </c>
      <c r="BB31" s="2">
        <f t="shared" si="10"/>
        <v>321</v>
      </c>
      <c r="BC31" s="2">
        <v>20</v>
      </c>
      <c r="BD31" s="13">
        <f t="shared" si="1"/>
        <v>0.53500000000000003</v>
      </c>
      <c r="BE31" s="7" t="s">
        <v>382</v>
      </c>
      <c r="BF31" s="7">
        <v>81771110029</v>
      </c>
      <c r="BG31" s="2">
        <v>43</v>
      </c>
      <c r="BH31" s="2">
        <v>29</v>
      </c>
      <c r="BI31" s="2">
        <v>25</v>
      </c>
      <c r="BJ31" s="2">
        <v>49</v>
      </c>
      <c r="BK31" s="2">
        <v>28</v>
      </c>
      <c r="BL31" s="2">
        <v>49</v>
      </c>
      <c r="BM31" s="2">
        <v>32</v>
      </c>
      <c r="BN31" s="2">
        <v>49</v>
      </c>
      <c r="BO31" s="2">
        <f t="shared" si="2"/>
        <v>304</v>
      </c>
      <c r="BP31" s="13">
        <f t="shared" si="3"/>
        <v>0.50666666666666671</v>
      </c>
      <c r="BQ31" s="4" t="s">
        <v>383</v>
      </c>
      <c r="BR31" s="2">
        <v>227071</v>
      </c>
      <c r="BS31" s="2">
        <v>28</v>
      </c>
      <c r="BT31" s="2">
        <v>29</v>
      </c>
      <c r="BU31" s="2">
        <v>31</v>
      </c>
      <c r="BV31" s="2">
        <v>50</v>
      </c>
      <c r="BW31" s="2">
        <v>50</v>
      </c>
      <c r="BX31" s="2">
        <v>53</v>
      </c>
      <c r="BY31" s="2">
        <v>35</v>
      </c>
      <c r="BZ31" s="2">
        <v>36</v>
      </c>
      <c r="CA31" s="2">
        <f t="shared" si="8"/>
        <v>312</v>
      </c>
      <c r="CB31" s="31">
        <f t="shared" si="5"/>
        <v>937</v>
      </c>
      <c r="CC31" s="33">
        <f t="shared" si="6"/>
        <v>0.52055555555555555</v>
      </c>
      <c r="CD31" s="37" t="s">
        <v>134</v>
      </c>
      <c r="CE31" s="31">
        <f t="shared" si="9"/>
        <v>2</v>
      </c>
    </row>
    <row r="32" spans="1:83">
      <c r="A32" s="2">
        <v>28</v>
      </c>
      <c r="B32" s="19" t="s">
        <v>50</v>
      </c>
      <c r="C32" s="20" t="s">
        <v>51</v>
      </c>
      <c r="D32" s="21" t="s">
        <v>112</v>
      </c>
      <c r="E32" s="3">
        <f>VLOOKUP($D32,'[1]B.Com-II 2016-17'!$D$5:$BQ$65,2,0)</f>
        <v>0</v>
      </c>
      <c r="F32" s="3">
        <f>VLOOKUP($D32,'[1]B.Com-II 2016-17'!$D$5:$BQ$65,3,0)</f>
        <v>0</v>
      </c>
      <c r="G32" s="4" t="s">
        <v>289</v>
      </c>
      <c r="H32" s="4" t="s">
        <v>290</v>
      </c>
      <c r="I32" s="4" t="s">
        <v>291</v>
      </c>
      <c r="J32" s="23">
        <v>35605</v>
      </c>
      <c r="K32" s="2">
        <v>0</v>
      </c>
      <c r="L32" s="2" t="s">
        <v>184</v>
      </c>
      <c r="M32" s="2" t="s">
        <v>81</v>
      </c>
      <c r="N32" s="2" t="s">
        <v>82</v>
      </c>
      <c r="O32" s="2" t="s">
        <v>67</v>
      </c>
      <c r="P32" s="2" t="s">
        <v>68</v>
      </c>
      <c r="Q32" s="2">
        <v>9685518123</v>
      </c>
      <c r="R32" s="3">
        <v>0</v>
      </c>
      <c r="S32" s="3"/>
      <c r="T32" s="27" t="s">
        <v>292</v>
      </c>
      <c r="U32" s="4" t="s">
        <v>293</v>
      </c>
      <c r="V32" s="4" t="s">
        <v>163</v>
      </c>
      <c r="W32" s="4" t="s">
        <v>148</v>
      </c>
      <c r="X32" s="4" t="s">
        <v>149</v>
      </c>
      <c r="Y32" s="4" t="s">
        <v>73</v>
      </c>
      <c r="Z32" s="38">
        <v>42951</v>
      </c>
      <c r="AA32" s="3"/>
      <c r="AB32" s="2">
        <v>0</v>
      </c>
      <c r="AC32" s="2" t="s">
        <v>150</v>
      </c>
      <c r="AD32" s="7" t="s">
        <v>151</v>
      </c>
      <c r="AE32" s="2">
        <v>2015</v>
      </c>
      <c r="AF32" s="2">
        <v>500</v>
      </c>
      <c r="AG32" s="2">
        <v>247</v>
      </c>
      <c r="AH32" s="13">
        <v>0.49399999999999999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2">
        <v>7711087</v>
      </c>
      <c r="AS32" s="2">
        <v>46</v>
      </c>
      <c r="AT32" s="2">
        <v>36</v>
      </c>
      <c r="AU32" s="2">
        <v>27</v>
      </c>
      <c r="AV32" s="2">
        <v>36</v>
      </c>
      <c r="AW32" s="2">
        <v>38</v>
      </c>
      <c r="AX32" s="2">
        <v>34</v>
      </c>
      <c r="AY32" s="2">
        <v>29</v>
      </c>
      <c r="AZ32" s="2">
        <v>32</v>
      </c>
      <c r="BA32" s="2">
        <v>22</v>
      </c>
      <c r="BB32" s="2">
        <f t="shared" si="10"/>
        <v>273</v>
      </c>
      <c r="BC32" s="2">
        <v>22</v>
      </c>
      <c r="BD32" s="13">
        <f t="shared" si="1"/>
        <v>0.45500000000000002</v>
      </c>
      <c r="BE32" s="7" t="s">
        <v>382</v>
      </c>
      <c r="BF32" s="7">
        <v>81771110030</v>
      </c>
      <c r="BG32" s="2">
        <v>26</v>
      </c>
      <c r="BH32" s="2">
        <v>29</v>
      </c>
      <c r="BI32" s="2">
        <v>23</v>
      </c>
      <c r="BJ32" s="2">
        <v>31</v>
      </c>
      <c r="BK32" s="2">
        <v>33</v>
      </c>
      <c r="BL32" s="2">
        <v>40</v>
      </c>
      <c r="BM32" s="2">
        <v>25</v>
      </c>
      <c r="BN32" s="2">
        <v>31</v>
      </c>
      <c r="BO32" s="2">
        <f t="shared" si="2"/>
        <v>238</v>
      </c>
      <c r="BP32" s="13">
        <f t="shared" si="3"/>
        <v>0.39666666666666667</v>
      </c>
      <c r="BQ32" s="4" t="s">
        <v>383</v>
      </c>
      <c r="BR32" s="2">
        <v>227072</v>
      </c>
      <c r="BS32" s="19">
        <v>53</v>
      </c>
      <c r="BT32" s="2">
        <v>38</v>
      </c>
      <c r="BU32" s="2">
        <v>31</v>
      </c>
      <c r="BV32" s="2">
        <v>33</v>
      </c>
      <c r="BW32" s="2">
        <v>62</v>
      </c>
      <c r="BX32" s="2">
        <v>25</v>
      </c>
      <c r="BY32" s="2">
        <v>36</v>
      </c>
      <c r="BZ32" s="2">
        <v>17</v>
      </c>
      <c r="CA32" s="2">
        <f t="shared" si="8"/>
        <v>295</v>
      </c>
      <c r="CB32" s="31">
        <f t="shared" si="5"/>
        <v>806</v>
      </c>
      <c r="CC32" s="33">
        <f t="shared" si="6"/>
        <v>0.44777777777777777</v>
      </c>
      <c r="CD32" s="35" t="s">
        <v>383</v>
      </c>
      <c r="CE32" s="31">
        <f t="shared" si="9"/>
        <v>3</v>
      </c>
    </row>
    <row r="33" spans="1:83">
      <c r="A33" s="2">
        <v>29</v>
      </c>
      <c r="B33" s="19" t="s">
        <v>50</v>
      </c>
      <c r="C33" s="20" t="s">
        <v>51</v>
      </c>
      <c r="D33" s="21" t="s">
        <v>113</v>
      </c>
      <c r="E33" s="3">
        <f>VLOOKUP($D33,'[1]B.Com-II 2016-17'!$D$5:$BQ$65,2,0)</f>
        <v>0</v>
      </c>
      <c r="F33" s="3">
        <f>VLOOKUP($D33,'[1]B.Com-II 2016-17'!$D$5:$BQ$65,3,0)</f>
        <v>0</v>
      </c>
      <c r="G33" s="4" t="s">
        <v>294</v>
      </c>
      <c r="H33" s="4" t="s">
        <v>295</v>
      </c>
      <c r="I33" s="4" t="s">
        <v>296</v>
      </c>
      <c r="J33" s="23">
        <v>35142</v>
      </c>
      <c r="K33" s="2" t="s">
        <v>63</v>
      </c>
      <c r="L33" s="2" t="s">
        <v>184</v>
      </c>
      <c r="M33" s="2" t="s">
        <v>145</v>
      </c>
      <c r="N33" s="2" t="s">
        <v>82</v>
      </c>
      <c r="O33" s="2" t="s">
        <v>67</v>
      </c>
      <c r="P33" s="2" t="s">
        <v>68</v>
      </c>
      <c r="Q33" s="2">
        <v>6060492407</v>
      </c>
      <c r="R33" s="3">
        <v>0</v>
      </c>
      <c r="S33" s="3"/>
      <c r="T33" s="27" t="s">
        <v>297</v>
      </c>
      <c r="U33" s="4" t="s">
        <v>287</v>
      </c>
      <c r="V33" s="4" t="s">
        <v>288</v>
      </c>
      <c r="W33" s="4" t="s">
        <v>148</v>
      </c>
      <c r="X33" s="4" t="s">
        <v>149</v>
      </c>
      <c r="Y33" s="4" t="s">
        <v>73</v>
      </c>
      <c r="Z33" s="38">
        <v>42961</v>
      </c>
      <c r="AA33" s="3"/>
      <c r="AB33" s="2">
        <v>0</v>
      </c>
      <c r="AC33" s="2" t="s">
        <v>150</v>
      </c>
      <c r="AD33" s="7" t="s">
        <v>151</v>
      </c>
      <c r="AE33" s="2">
        <v>2015</v>
      </c>
      <c r="AF33" s="2">
        <v>500</v>
      </c>
      <c r="AG33" s="2">
        <v>212</v>
      </c>
      <c r="AH33" s="13">
        <v>0.42399999999999999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2">
        <v>7711085</v>
      </c>
      <c r="AS33" s="2">
        <v>46</v>
      </c>
      <c r="AT33" s="2">
        <v>30</v>
      </c>
      <c r="AU33" s="2" t="s">
        <v>180</v>
      </c>
      <c r="AV33" s="2">
        <v>44</v>
      </c>
      <c r="AW33" s="2">
        <v>35</v>
      </c>
      <c r="AX33" s="2">
        <v>27</v>
      </c>
      <c r="AY33" s="2">
        <v>32</v>
      </c>
      <c r="AZ33" s="2">
        <v>33</v>
      </c>
      <c r="BA33" s="2">
        <v>25</v>
      </c>
      <c r="BB33" s="2">
        <f t="shared" si="10"/>
        <v>272</v>
      </c>
      <c r="BC33" s="2">
        <v>20</v>
      </c>
      <c r="BD33" s="13">
        <f t="shared" si="1"/>
        <v>0.45333333333333331</v>
      </c>
      <c r="BE33" s="7" t="s">
        <v>382</v>
      </c>
      <c r="BF33" s="7">
        <v>81771110031</v>
      </c>
      <c r="BG33" s="2">
        <v>41</v>
      </c>
      <c r="BH33" s="2">
        <v>28</v>
      </c>
      <c r="BI33" s="2">
        <v>22</v>
      </c>
      <c r="BJ33" s="2">
        <v>39</v>
      </c>
      <c r="BK33" s="2">
        <v>18</v>
      </c>
      <c r="BL33" s="2">
        <v>51</v>
      </c>
      <c r="BM33" s="2">
        <v>36</v>
      </c>
      <c r="BN33" s="2">
        <v>43</v>
      </c>
      <c r="BO33" s="2">
        <f t="shared" si="2"/>
        <v>278</v>
      </c>
      <c r="BP33" s="13">
        <f t="shared" si="3"/>
        <v>0.46333333333333332</v>
      </c>
      <c r="BQ33" s="4" t="s">
        <v>382</v>
      </c>
      <c r="BR33" s="2">
        <v>227073</v>
      </c>
      <c r="BS33" s="19">
        <v>54</v>
      </c>
      <c r="BT33" s="2">
        <v>40</v>
      </c>
      <c r="BU33" s="2">
        <v>39</v>
      </c>
      <c r="BV33" s="2">
        <v>38</v>
      </c>
      <c r="BW33" s="2">
        <v>43</v>
      </c>
      <c r="BX33" s="2">
        <v>30</v>
      </c>
      <c r="BY33" s="2">
        <v>37</v>
      </c>
      <c r="BZ33" s="2">
        <v>28</v>
      </c>
      <c r="CA33" s="2">
        <f t="shared" si="8"/>
        <v>309</v>
      </c>
      <c r="CB33" s="31">
        <f t="shared" si="5"/>
        <v>859</v>
      </c>
      <c r="CC33" s="33">
        <f t="shared" si="6"/>
        <v>0.47722222222222221</v>
      </c>
      <c r="CD33" s="35" t="s">
        <v>383</v>
      </c>
      <c r="CE33" s="31">
        <f t="shared" si="9"/>
        <v>2</v>
      </c>
    </row>
    <row r="34" spans="1:83">
      <c r="A34" s="2">
        <v>30</v>
      </c>
      <c r="B34" s="19" t="s">
        <v>50</v>
      </c>
      <c r="C34" s="20" t="s">
        <v>51</v>
      </c>
      <c r="D34" s="21" t="s">
        <v>114</v>
      </c>
      <c r="E34" s="3">
        <f>VLOOKUP($D34,'[1]B.Com-II 2016-17'!$D$5:$BQ$65,2,0)</f>
        <v>0</v>
      </c>
      <c r="F34" s="3">
        <f>VLOOKUP($D34,'[1]B.Com-II 2016-17'!$D$5:$BQ$65,3,0)</f>
        <v>0</v>
      </c>
      <c r="G34" s="4" t="s">
        <v>298</v>
      </c>
      <c r="H34" s="4" t="s">
        <v>299</v>
      </c>
      <c r="I34" s="4" t="s">
        <v>300</v>
      </c>
      <c r="J34" s="23">
        <v>35799</v>
      </c>
      <c r="K34" s="2">
        <v>0</v>
      </c>
      <c r="L34" s="2" t="s">
        <v>184</v>
      </c>
      <c r="M34" s="2" t="s">
        <v>81</v>
      </c>
      <c r="N34" s="2" t="s">
        <v>82</v>
      </c>
      <c r="O34" s="2" t="s">
        <v>67</v>
      </c>
      <c r="P34" s="2" t="s">
        <v>68</v>
      </c>
      <c r="Q34" s="2">
        <v>6260792609</v>
      </c>
      <c r="R34" s="3">
        <v>0</v>
      </c>
      <c r="S34" s="3"/>
      <c r="T34" s="27" t="s">
        <v>301</v>
      </c>
      <c r="U34" s="4" t="s">
        <v>302</v>
      </c>
      <c r="V34" s="4" t="s">
        <v>169</v>
      </c>
      <c r="W34" s="4" t="s">
        <v>148</v>
      </c>
      <c r="X34" s="4" t="s">
        <v>149</v>
      </c>
      <c r="Y34" s="4" t="s">
        <v>73</v>
      </c>
      <c r="Z34" s="38">
        <v>42957</v>
      </c>
      <c r="AA34" s="3"/>
      <c r="AB34" s="2">
        <v>0</v>
      </c>
      <c r="AC34" s="2" t="s">
        <v>150</v>
      </c>
      <c r="AD34" s="7" t="s">
        <v>151</v>
      </c>
      <c r="AE34" s="2">
        <v>2015</v>
      </c>
      <c r="AF34" s="2">
        <v>500</v>
      </c>
      <c r="AG34" s="2">
        <v>351</v>
      </c>
      <c r="AH34" s="13">
        <v>0.70199999999999996</v>
      </c>
      <c r="AI34" s="13"/>
      <c r="AJ34" s="13"/>
      <c r="AK34" s="13"/>
      <c r="AL34" s="13"/>
      <c r="AM34" s="13"/>
      <c r="AN34" s="13"/>
      <c r="AO34" s="13"/>
      <c r="AP34" s="13"/>
      <c r="AQ34" s="13"/>
      <c r="AR34" s="2">
        <v>7711090</v>
      </c>
      <c r="AS34" s="2">
        <v>56</v>
      </c>
      <c r="AT34" s="2">
        <v>44</v>
      </c>
      <c r="AU34" s="2">
        <v>35</v>
      </c>
      <c r="AV34" s="2">
        <v>54</v>
      </c>
      <c r="AW34" s="2">
        <v>41</v>
      </c>
      <c r="AX34" s="2">
        <v>39</v>
      </c>
      <c r="AY34" s="2">
        <v>40</v>
      </c>
      <c r="AZ34" s="2">
        <v>37</v>
      </c>
      <c r="BA34" s="2">
        <v>45</v>
      </c>
      <c r="BB34" s="2">
        <f t="shared" si="10"/>
        <v>356</v>
      </c>
      <c r="BC34" s="2">
        <v>23</v>
      </c>
      <c r="BD34" s="13">
        <f t="shared" si="1"/>
        <v>0.59333333333333338</v>
      </c>
      <c r="BE34" s="7" t="s">
        <v>382</v>
      </c>
      <c r="BF34" s="7">
        <v>81771110032</v>
      </c>
      <c r="BG34" s="2">
        <v>46</v>
      </c>
      <c r="BH34" s="2">
        <v>47</v>
      </c>
      <c r="BI34" s="2">
        <v>39</v>
      </c>
      <c r="BJ34" s="2">
        <v>54</v>
      </c>
      <c r="BK34" s="2">
        <v>53</v>
      </c>
      <c r="BL34" s="2">
        <v>57</v>
      </c>
      <c r="BM34" s="2">
        <v>40</v>
      </c>
      <c r="BN34" s="2">
        <v>47</v>
      </c>
      <c r="BO34" s="2">
        <f t="shared" si="2"/>
        <v>383</v>
      </c>
      <c r="BP34" s="13">
        <f t="shared" si="3"/>
        <v>0.63833333333333331</v>
      </c>
      <c r="BQ34" s="4" t="s">
        <v>382</v>
      </c>
      <c r="BR34" s="2">
        <v>227074</v>
      </c>
      <c r="BS34" s="2">
        <v>37</v>
      </c>
      <c r="BT34" s="2">
        <v>50</v>
      </c>
      <c r="BU34" s="2">
        <v>39</v>
      </c>
      <c r="BV34" s="2">
        <v>57</v>
      </c>
      <c r="BW34" s="2">
        <v>70</v>
      </c>
      <c r="BX34" s="2">
        <v>48</v>
      </c>
      <c r="BY34" s="2">
        <v>39</v>
      </c>
      <c r="BZ34" s="2">
        <v>33</v>
      </c>
      <c r="CA34" s="2">
        <f t="shared" si="8"/>
        <v>373</v>
      </c>
      <c r="CB34" s="31">
        <f t="shared" si="5"/>
        <v>1112</v>
      </c>
      <c r="CC34" s="33">
        <f t="shared" si="6"/>
        <v>0.61777777777777776</v>
      </c>
      <c r="CD34" s="35" t="s">
        <v>134</v>
      </c>
      <c r="CE34" s="31">
        <f t="shared" si="9"/>
        <v>1</v>
      </c>
    </row>
    <row r="35" spans="1:83">
      <c r="A35" s="2">
        <v>31</v>
      </c>
      <c r="B35" s="19" t="s">
        <v>50</v>
      </c>
      <c r="C35" s="20" t="s">
        <v>51</v>
      </c>
      <c r="D35" s="7" t="s">
        <v>115</v>
      </c>
      <c r="E35" s="3">
        <f>VLOOKUP($D35,'[1]B.Com-II 2016-17'!$D$5:$BQ$65,2,0)</f>
        <v>0</v>
      </c>
      <c r="F35" s="3">
        <f>VLOOKUP($D35,'[1]B.Com-II 2016-17'!$D$5:$BQ$65,3,0)</f>
        <v>0</v>
      </c>
      <c r="G35" s="4" t="s">
        <v>303</v>
      </c>
      <c r="H35" s="4" t="s">
        <v>304</v>
      </c>
      <c r="I35" s="4" t="s">
        <v>305</v>
      </c>
      <c r="J35" s="23">
        <v>35200</v>
      </c>
      <c r="K35" s="2" t="s">
        <v>80</v>
      </c>
      <c r="L35" s="2" t="s">
        <v>64</v>
      </c>
      <c r="M35" s="2" t="s">
        <v>81</v>
      </c>
      <c r="N35" s="2" t="s">
        <v>82</v>
      </c>
      <c r="O35" s="2" t="s">
        <v>67</v>
      </c>
      <c r="P35" s="2" t="s">
        <v>68</v>
      </c>
      <c r="Q35" s="2">
        <v>8827306190</v>
      </c>
      <c r="R35" s="3">
        <v>0</v>
      </c>
      <c r="S35" s="3"/>
      <c r="T35" s="27" t="s">
        <v>306</v>
      </c>
      <c r="U35" s="4" t="s">
        <v>307</v>
      </c>
      <c r="V35" s="4" t="s">
        <v>266</v>
      </c>
      <c r="W35" s="4" t="s">
        <v>148</v>
      </c>
      <c r="X35" s="4" t="s">
        <v>149</v>
      </c>
      <c r="Y35" s="4" t="s">
        <v>73</v>
      </c>
      <c r="Z35" s="38">
        <v>42961</v>
      </c>
      <c r="AA35" s="3"/>
      <c r="AB35" s="2">
        <v>0</v>
      </c>
      <c r="AC35" s="2" t="s">
        <v>150</v>
      </c>
      <c r="AD35" s="7" t="s">
        <v>151</v>
      </c>
      <c r="AE35" s="2">
        <v>2014</v>
      </c>
      <c r="AF35" s="2">
        <v>500</v>
      </c>
      <c r="AG35" s="2">
        <v>275</v>
      </c>
      <c r="AH35" s="13">
        <v>0.55000000000000004</v>
      </c>
      <c r="AI35" s="13"/>
      <c r="AJ35" s="13"/>
      <c r="AK35" s="13"/>
      <c r="AL35" s="13"/>
      <c r="AM35" s="13"/>
      <c r="AN35" s="13"/>
      <c r="AO35" s="13"/>
      <c r="AP35" s="13"/>
      <c r="AQ35" s="13"/>
      <c r="AR35" s="2">
        <v>7818078</v>
      </c>
      <c r="AS35" s="2">
        <v>33</v>
      </c>
      <c r="AT35" s="2">
        <v>28</v>
      </c>
      <c r="AU35" s="2">
        <v>42</v>
      </c>
      <c r="AV35" s="2">
        <v>34</v>
      </c>
      <c r="AW35" s="2">
        <v>26</v>
      </c>
      <c r="AX35" s="2">
        <v>41</v>
      </c>
      <c r="AY35" s="2">
        <v>21</v>
      </c>
      <c r="AZ35" s="2">
        <v>20</v>
      </c>
      <c r="BA35" s="2">
        <v>33</v>
      </c>
      <c r="BB35" s="2">
        <f t="shared" si="10"/>
        <v>236</v>
      </c>
      <c r="BC35" s="2" t="s">
        <v>180</v>
      </c>
      <c r="BD35" s="13">
        <f t="shared" si="1"/>
        <v>0.39333333333333331</v>
      </c>
      <c r="BE35" s="7" t="s">
        <v>382</v>
      </c>
      <c r="BF35" s="7">
        <v>81771110033</v>
      </c>
      <c r="BG35" s="2">
        <v>31</v>
      </c>
      <c r="BH35" s="2">
        <v>26</v>
      </c>
      <c r="BI35" s="2">
        <v>17</v>
      </c>
      <c r="BJ35" s="2">
        <v>39</v>
      </c>
      <c r="BK35" s="2">
        <v>26</v>
      </c>
      <c r="BL35" s="2">
        <v>41</v>
      </c>
      <c r="BM35" s="2">
        <v>28</v>
      </c>
      <c r="BN35" s="2">
        <v>33</v>
      </c>
      <c r="BO35" s="2">
        <f t="shared" si="2"/>
        <v>241</v>
      </c>
      <c r="BP35" s="13">
        <f t="shared" si="3"/>
        <v>0.40166666666666667</v>
      </c>
      <c r="BQ35" s="4" t="s">
        <v>383</v>
      </c>
      <c r="BR35" s="2">
        <v>227075</v>
      </c>
      <c r="BS35" s="2">
        <v>26</v>
      </c>
      <c r="BT35" s="2">
        <v>38</v>
      </c>
      <c r="BU35" s="2">
        <v>26</v>
      </c>
      <c r="BV35" s="2">
        <v>41</v>
      </c>
      <c r="BW35" s="2">
        <v>46</v>
      </c>
      <c r="BX35" s="2">
        <v>20</v>
      </c>
      <c r="BY35" s="2">
        <v>33</v>
      </c>
      <c r="BZ35" s="2">
        <v>30</v>
      </c>
      <c r="CA35" s="2">
        <f t="shared" si="8"/>
        <v>260</v>
      </c>
      <c r="CB35" s="31">
        <f t="shared" si="5"/>
        <v>737</v>
      </c>
      <c r="CC35" s="33">
        <f t="shared" si="6"/>
        <v>0.40944444444444444</v>
      </c>
      <c r="CD35" s="35" t="s">
        <v>383</v>
      </c>
      <c r="CE35" s="31">
        <f t="shared" si="9"/>
        <v>3</v>
      </c>
    </row>
    <row r="36" spans="1:83">
      <c r="A36" s="2">
        <v>32</v>
      </c>
      <c r="B36" s="19" t="s">
        <v>50</v>
      </c>
      <c r="C36" s="20" t="s">
        <v>51</v>
      </c>
      <c r="D36" s="21" t="s">
        <v>116</v>
      </c>
      <c r="E36" s="3">
        <f>VLOOKUP($D36,'[1]B.Com-II 2016-17'!$D$5:$BQ$65,2,0)</f>
        <v>0</v>
      </c>
      <c r="F36" s="3">
        <f>VLOOKUP($D36,'[1]B.Com-II 2016-17'!$D$5:$BQ$65,3,0)</f>
        <v>0</v>
      </c>
      <c r="G36" s="4" t="s">
        <v>308</v>
      </c>
      <c r="H36" s="4" t="s">
        <v>309</v>
      </c>
      <c r="I36" s="4" t="s">
        <v>310</v>
      </c>
      <c r="J36" s="23">
        <v>34230</v>
      </c>
      <c r="K36" s="2">
        <v>0</v>
      </c>
      <c r="L36" s="2" t="s">
        <v>64</v>
      </c>
      <c r="M36" s="2" t="s">
        <v>65</v>
      </c>
      <c r="N36" s="2" t="s">
        <v>66</v>
      </c>
      <c r="O36" s="2" t="s">
        <v>67</v>
      </c>
      <c r="P36" s="2" t="s">
        <v>68</v>
      </c>
      <c r="Q36" s="2">
        <v>8966075965</v>
      </c>
      <c r="R36" s="3">
        <v>0</v>
      </c>
      <c r="S36" s="3"/>
      <c r="T36" s="27" t="s">
        <v>311</v>
      </c>
      <c r="U36" s="4" t="s">
        <v>312</v>
      </c>
      <c r="V36" s="4" t="s">
        <v>199</v>
      </c>
      <c r="W36" s="4" t="s">
        <v>148</v>
      </c>
      <c r="X36" s="4" t="s">
        <v>149</v>
      </c>
      <c r="Y36" s="4" t="s">
        <v>73</v>
      </c>
      <c r="Z36" s="38">
        <v>42976</v>
      </c>
      <c r="AA36" s="3"/>
      <c r="AB36" s="2">
        <v>0</v>
      </c>
      <c r="AC36" s="2" t="s">
        <v>74</v>
      </c>
      <c r="AD36" s="7" t="s">
        <v>151</v>
      </c>
      <c r="AE36" s="2">
        <v>2013</v>
      </c>
      <c r="AF36" s="2">
        <v>500</v>
      </c>
      <c r="AG36" s="2">
        <v>267</v>
      </c>
      <c r="AH36" s="13">
        <v>0.53400000000000003</v>
      </c>
      <c r="AI36" s="13"/>
      <c r="AJ36" s="13"/>
      <c r="AK36" s="13"/>
      <c r="AL36" s="13"/>
      <c r="AM36" s="13"/>
      <c r="AN36" s="13"/>
      <c r="AO36" s="13"/>
      <c r="AP36" s="13"/>
      <c r="AQ36" s="13"/>
      <c r="AR36" s="7">
        <v>701818004</v>
      </c>
      <c r="AS36" s="2">
        <v>34</v>
      </c>
      <c r="AT36" s="2">
        <v>26</v>
      </c>
      <c r="AU36" s="2">
        <v>46</v>
      </c>
      <c r="AV36" s="2">
        <v>50</v>
      </c>
      <c r="AW36" s="2">
        <v>45</v>
      </c>
      <c r="AX36" s="2">
        <v>86</v>
      </c>
      <c r="AY36" s="2">
        <v>0</v>
      </c>
      <c r="AZ36" s="2">
        <v>82</v>
      </c>
      <c r="BA36" s="2">
        <v>0</v>
      </c>
      <c r="BB36" s="2">
        <f t="shared" si="10"/>
        <v>323</v>
      </c>
      <c r="BC36" s="2">
        <v>20</v>
      </c>
      <c r="BD36" s="13">
        <f t="shared" si="1"/>
        <v>0.53833333333333333</v>
      </c>
      <c r="BE36" s="7" t="s">
        <v>382</v>
      </c>
      <c r="BF36" s="7">
        <v>81771110035</v>
      </c>
      <c r="BG36" s="2">
        <v>38</v>
      </c>
      <c r="BH36" s="2">
        <v>34</v>
      </c>
      <c r="BI36" s="2">
        <v>25</v>
      </c>
      <c r="BJ36" s="2">
        <v>49</v>
      </c>
      <c r="BK36" s="2">
        <v>25</v>
      </c>
      <c r="BL36" s="2">
        <v>57</v>
      </c>
      <c r="BM36" s="2">
        <v>25</v>
      </c>
      <c r="BN36" s="2">
        <v>44</v>
      </c>
      <c r="BO36" s="2">
        <f t="shared" si="2"/>
        <v>297</v>
      </c>
      <c r="BP36" s="13">
        <f t="shared" si="3"/>
        <v>0.495</v>
      </c>
      <c r="BQ36" s="4" t="s">
        <v>383</v>
      </c>
      <c r="BR36" s="2">
        <v>227076</v>
      </c>
      <c r="BS36" s="2">
        <v>26</v>
      </c>
      <c r="BT36" s="2">
        <v>42</v>
      </c>
      <c r="BU36" s="2">
        <v>32</v>
      </c>
      <c r="BV36" s="2">
        <v>41</v>
      </c>
      <c r="BW36" s="2">
        <v>40</v>
      </c>
      <c r="BX36" s="2">
        <v>40</v>
      </c>
      <c r="BY36" s="2">
        <v>17</v>
      </c>
      <c r="BZ36" s="2">
        <v>35</v>
      </c>
      <c r="CA36" s="2">
        <f t="shared" si="8"/>
        <v>273</v>
      </c>
      <c r="CB36" s="31">
        <f t="shared" si="5"/>
        <v>893</v>
      </c>
      <c r="CC36" s="33">
        <f t="shared" si="6"/>
        <v>0.49611111111111111</v>
      </c>
      <c r="CD36" s="35" t="s">
        <v>398</v>
      </c>
      <c r="CE36" s="31">
        <f t="shared" si="9"/>
        <v>2</v>
      </c>
    </row>
    <row r="37" spans="1:83">
      <c r="A37" s="2">
        <v>33</v>
      </c>
      <c r="B37" s="19" t="s">
        <v>50</v>
      </c>
      <c r="C37" s="20" t="s">
        <v>51</v>
      </c>
      <c r="D37" s="21" t="s">
        <v>117</v>
      </c>
      <c r="E37" s="3">
        <f>VLOOKUP($D37,'[1]B.Com-II 2016-17'!$D$5:$BQ$65,2,0)</f>
        <v>0</v>
      </c>
      <c r="F37" s="3">
        <f>VLOOKUP($D37,'[1]B.Com-II 2016-17'!$D$5:$BQ$65,3,0)</f>
        <v>0</v>
      </c>
      <c r="G37" s="4" t="s">
        <v>313</v>
      </c>
      <c r="H37" s="4" t="s">
        <v>314</v>
      </c>
      <c r="I37" s="4" t="s">
        <v>315</v>
      </c>
      <c r="J37" s="23">
        <v>35537</v>
      </c>
      <c r="K37" s="2">
        <v>0</v>
      </c>
      <c r="L37" s="2" t="s">
        <v>184</v>
      </c>
      <c r="M37" s="2" t="s">
        <v>81</v>
      </c>
      <c r="N37" s="2" t="s">
        <v>82</v>
      </c>
      <c r="O37" s="2" t="s">
        <v>67</v>
      </c>
      <c r="P37" s="2" t="s">
        <v>68</v>
      </c>
      <c r="Q37" s="2">
        <v>9685518123</v>
      </c>
      <c r="R37" s="3">
        <v>0</v>
      </c>
      <c r="S37" s="3"/>
      <c r="T37" s="27" t="s">
        <v>316</v>
      </c>
      <c r="U37" s="4" t="s">
        <v>245</v>
      </c>
      <c r="V37" s="4" t="s">
        <v>246</v>
      </c>
      <c r="W37" s="4" t="s">
        <v>148</v>
      </c>
      <c r="X37" s="4" t="s">
        <v>149</v>
      </c>
      <c r="Y37" s="4" t="s">
        <v>73</v>
      </c>
      <c r="Z37" s="38">
        <v>42951</v>
      </c>
      <c r="AA37" s="3"/>
      <c r="AB37" s="2">
        <v>0</v>
      </c>
      <c r="AC37" s="2" t="s">
        <v>150</v>
      </c>
      <c r="AD37" s="7" t="s">
        <v>151</v>
      </c>
      <c r="AE37" s="2">
        <v>2015</v>
      </c>
      <c r="AF37" s="2">
        <v>500</v>
      </c>
      <c r="AG37" s="2">
        <v>210</v>
      </c>
      <c r="AH37" s="13">
        <v>0.42</v>
      </c>
      <c r="AI37" s="13"/>
      <c r="AJ37" s="13"/>
      <c r="AK37" s="13"/>
      <c r="AL37" s="13"/>
      <c r="AM37" s="13"/>
      <c r="AN37" s="13"/>
      <c r="AO37" s="13"/>
      <c r="AP37" s="13"/>
      <c r="AQ37" s="13"/>
      <c r="AR37" s="2">
        <v>7711099</v>
      </c>
      <c r="AS37" s="2">
        <v>47</v>
      </c>
      <c r="AT37" s="2">
        <v>35</v>
      </c>
      <c r="AU37" s="2">
        <v>19</v>
      </c>
      <c r="AV37" s="2">
        <v>38</v>
      </c>
      <c r="AW37" s="2">
        <v>35</v>
      </c>
      <c r="AX37" s="2">
        <v>43</v>
      </c>
      <c r="AY37" s="2">
        <v>31</v>
      </c>
      <c r="AZ37" s="2">
        <v>27</v>
      </c>
      <c r="BA37" s="2">
        <v>31</v>
      </c>
      <c r="BB37" s="2">
        <f t="shared" si="10"/>
        <v>287</v>
      </c>
      <c r="BC37" s="2">
        <v>19</v>
      </c>
      <c r="BD37" s="13">
        <f t="shared" si="1"/>
        <v>0.47833333333333333</v>
      </c>
      <c r="BE37" s="7" t="s">
        <v>382</v>
      </c>
      <c r="BF37" s="7">
        <v>81771110036</v>
      </c>
      <c r="BG37" s="2">
        <v>33</v>
      </c>
      <c r="BH37" s="2">
        <v>30</v>
      </c>
      <c r="BI37" s="2">
        <v>15</v>
      </c>
      <c r="BJ37" s="2">
        <v>39</v>
      </c>
      <c r="BK37" s="2">
        <v>21</v>
      </c>
      <c r="BL37" s="2">
        <v>43</v>
      </c>
      <c r="BM37" s="2">
        <v>30</v>
      </c>
      <c r="BN37" s="2">
        <v>43</v>
      </c>
      <c r="BO37" s="2">
        <f t="shared" si="2"/>
        <v>254</v>
      </c>
      <c r="BP37" s="13">
        <f t="shared" si="3"/>
        <v>0.42333333333333334</v>
      </c>
      <c r="BQ37" s="4" t="s">
        <v>383</v>
      </c>
      <c r="BR37" s="2">
        <v>227077</v>
      </c>
      <c r="BS37" s="2">
        <v>14</v>
      </c>
      <c r="BT37" s="2">
        <v>28</v>
      </c>
      <c r="BU37" s="2">
        <v>26</v>
      </c>
      <c r="BV37" s="2">
        <v>35</v>
      </c>
      <c r="BW37" s="2">
        <v>40</v>
      </c>
      <c r="BX37" s="2">
        <v>34</v>
      </c>
      <c r="BY37" s="2">
        <v>18</v>
      </c>
      <c r="BZ37" s="2">
        <v>25</v>
      </c>
      <c r="CA37" s="2">
        <f t="shared" si="8"/>
        <v>220</v>
      </c>
      <c r="CB37" s="31">
        <f t="shared" si="5"/>
        <v>761</v>
      </c>
      <c r="CC37" s="33">
        <f t="shared" si="6"/>
        <v>0.42277777777777775</v>
      </c>
      <c r="CD37" s="35" t="s">
        <v>135</v>
      </c>
      <c r="CE37" s="31">
        <f t="shared" si="9"/>
        <v>3</v>
      </c>
    </row>
    <row r="38" spans="1:83">
      <c r="A38" s="2">
        <v>34</v>
      </c>
      <c r="B38" s="19" t="s">
        <v>50</v>
      </c>
      <c r="C38" s="20" t="s">
        <v>51</v>
      </c>
      <c r="D38" s="21" t="s">
        <v>118</v>
      </c>
      <c r="E38" s="3">
        <f>VLOOKUP($D38,'[1]B.Com-II 2016-17'!$D$5:$BQ$65,2,0)</f>
        <v>0</v>
      </c>
      <c r="F38" s="3">
        <f>VLOOKUP($D38,'[1]B.Com-II 2016-17'!$D$5:$BQ$65,3,0)</f>
        <v>0</v>
      </c>
      <c r="G38" s="4" t="s">
        <v>317</v>
      </c>
      <c r="H38" s="4" t="s">
        <v>318</v>
      </c>
      <c r="I38" s="4" t="s">
        <v>319</v>
      </c>
      <c r="J38" s="23">
        <v>35431</v>
      </c>
      <c r="K38" s="2">
        <v>0</v>
      </c>
      <c r="L38" s="2" t="s">
        <v>184</v>
      </c>
      <c r="M38" s="2" t="s">
        <v>145</v>
      </c>
      <c r="N38" s="2" t="s">
        <v>82</v>
      </c>
      <c r="O38" s="2" t="s">
        <v>67</v>
      </c>
      <c r="P38" s="2" t="s">
        <v>68</v>
      </c>
      <c r="Q38" s="2">
        <v>9893662456</v>
      </c>
      <c r="R38" s="3">
        <v>0</v>
      </c>
      <c r="S38" s="3"/>
      <c r="T38" s="27" t="s">
        <v>320</v>
      </c>
      <c r="U38" s="4" t="s">
        <v>287</v>
      </c>
      <c r="V38" s="4" t="s">
        <v>288</v>
      </c>
      <c r="W38" s="4" t="s">
        <v>148</v>
      </c>
      <c r="X38" s="4" t="s">
        <v>149</v>
      </c>
      <c r="Y38" s="4" t="s">
        <v>73</v>
      </c>
      <c r="Z38" s="38">
        <v>42957</v>
      </c>
      <c r="AA38" s="3"/>
      <c r="AB38" s="2">
        <v>0</v>
      </c>
      <c r="AC38" s="2" t="s">
        <v>150</v>
      </c>
      <c r="AD38" s="7" t="s">
        <v>151</v>
      </c>
      <c r="AE38" s="2">
        <v>2015</v>
      </c>
      <c r="AF38" s="2">
        <v>500</v>
      </c>
      <c r="AG38" s="2">
        <v>282</v>
      </c>
      <c r="AH38" s="13">
        <v>0.56399999999999995</v>
      </c>
      <c r="AI38" s="13"/>
      <c r="AJ38" s="13"/>
      <c r="AK38" s="13"/>
      <c r="AL38" s="13"/>
      <c r="AM38" s="13"/>
      <c r="AN38" s="13"/>
      <c r="AO38" s="13"/>
      <c r="AP38" s="13"/>
      <c r="AQ38" s="13"/>
      <c r="AR38" s="2">
        <v>7711096</v>
      </c>
      <c r="AS38" s="2">
        <v>45</v>
      </c>
      <c r="AT38" s="2">
        <v>40</v>
      </c>
      <c r="AU38" s="2">
        <v>34</v>
      </c>
      <c r="AV38" s="2">
        <v>37</v>
      </c>
      <c r="AW38" s="2">
        <v>41</v>
      </c>
      <c r="AX38" s="2">
        <v>36</v>
      </c>
      <c r="AY38" s="2">
        <v>31</v>
      </c>
      <c r="AZ38" s="2">
        <v>34</v>
      </c>
      <c r="BA38" s="2">
        <v>35</v>
      </c>
      <c r="BB38" s="2">
        <f t="shared" si="10"/>
        <v>299</v>
      </c>
      <c r="BC38" s="2">
        <v>19</v>
      </c>
      <c r="BD38" s="13">
        <f t="shared" si="1"/>
        <v>0.49833333333333335</v>
      </c>
      <c r="BE38" s="7" t="s">
        <v>382</v>
      </c>
      <c r="BF38" s="7">
        <v>81771110037</v>
      </c>
      <c r="BG38" s="2">
        <v>41</v>
      </c>
      <c r="BH38" s="2">
        <v>32</v>
      </c>
      <c r="BI38" s="2">
        <v>21</v>
      </c>
      <c r="BJ38" s="2">
        <v>41</v>
      </c>
      <c r="BK38" s="2">
        <v>29</v>
      </c>
      <c r="BL38" s="2">
        <v>53</v>
      </c>
      <c r="BM38" s="2">
        <v>25</v>
      </c>
      <c r="BN38" s="2">
        <v>38</v>
      </c>
      <c r="BO38" s="2">
        <f t="shared" si="2"/>
        <v>280</v>
      </c>
      <c r="BP38" s="13">
        <f t="shared" si="3"/>
        <v>0.46666666666666667</v>
      </c>
      <c r="BQ38" s="4" t="s">
        <v>383</v>
      </c>
      <c r="BR38" s="2">
        <v>227078</v>
      </c>
      <c r="BS38" s="2">
        <v>26</v>
      </c>
      <c r="BT38" s="2">
        <v>38</v>
      </c>
      <c r="BU38" s="2">
        <v>35</v>
      </c>
      <c r="BV38" s="2">
        <v>49</v>
      </c>
      <c r="BW38" s="2">
        <v>41</v>
      </c>
      <c r="BX38" s="2">
        <v>36</v>
      </c>
      <c r="BY38" s="2">
        <v>34</v>
      </c>
      <c r="BZ38" s="2">
        <v>28</v>
      </c>
      <c r="CA38" s="2">
        <f t="shared" si="8"/>
        <v>287</v>
      </c>
      <c r="CB38" s="31">
        <f t="shared" si="5"/>
        <v>866</v>
      </c>
      <c r="CC38" s="33">
        <f t="shared" si="6"/>
        <v>0.4811111111111111</v>
      </c>
      <c r="CD38" s="35" t="s">
        <v>134</v>
      </c>
      <c r="CE38" s="31">
        <f t="shared" si="9"/>
        <v>2</v>
      </c>
    </row>
    <row r="39" spans="1:83">
      <c r="A39" s="2">
        <v>35</v>
      </c>
      <c r="B39" s="19" t="s">
        <v>50</v>
      </c>
      <c r="C39" s="20" t="s">
        <v>51</v>
      </c>
      <c r="D39" s="21" t="s">
        <v>119</v>
      </c>
      <c r="E39" s="3">
        <f>VLOOKUP($D39,'[1]B.Com-II 2016-17'!$D$5:$BQ$65,2,0)</f>
        <v>0</v>
      </c>
      <c r="F39" s="3">
        <f>VLOOKUP($D39,'[1]B.Com-II 2016-17'!$D$5:$BQ$65,3,0)</f>
        <v>0</v>
      </c>
      <c r="G39" s="4" t="s">
        <v>321</v>
      </c>
      <c r="H39" s="4" t="s">
        <v>322</v>
      </c>
      <c r="I39" s="4" t="s">
        <v>323</v>
      </c>
      <c r="J39" s="23">
        <v>35092</v>
      </c>
      <c r="K39" s="2">
        <v>0</v>
      </c>
      <c r="L39" s="2" t="s">
        <v>64</v>
      </c>
      <c r="M39" s="2" t="s">
        <v>81</v>
      </c>
      <c r="N39" s="2" t="s">
        <v>82</v>
      </c>
      <c r="O39" s="2" t="s">
        <v>67</v>
      </c>
      <c r="P39" s="2" t="s">
        <v>68</v>
      </c>
      <c r="Q39" s="2">
        <v>8463064557</v>
      </c>
      <c r="R39" s="3">
        <v>0</v>
      </c>
      <c r="S39" s="3"/>
      <c r="T39" s="27" t="s">
        <v>324</v>
      </c>
      <c r="U39" s="4" t="s">
        <v>325</v>
      </c>
      <c r="V39" s="4" t="s">
        <v>326</v>
      </c>
      <c r="W39" s="4" t="s">
        <v>148</v>
      </c>
      <c r="X39" s="4" t="s">
        <v>149</v>
      </c>
      <c r="Y39" s="4" t="s">
        <v>73</v>
      </c>
      <c r="Z39" s="38">
        <v>42958</v>
      </c>
      <c r="AA39" s="3"/>
      <c r="AB39" s="2">
        <v>0</v>
      </c>
      <c r="AC39" s="2" t="s">
        <v>150</v>
      </c>
      <c r="AD39" s="7" t="s">
        <v>151</v>
      </c>
      <c r="AE39" s="2">
        <v>2015</v>
      </c>
      <c r="AF39" s="2">
        <v>500</v>
      </c>
      <c r="AG39" s="2">
        <v>285</v>
      </c>
      <c r="AH39" s="13">
        <v>0.56999999999999995</v>
      </c>
      <c r="AI39" s="13"/>
      <c r="AJ39" s="13"/>
      <c r="AK39" s="13"/>
      <c r="AL39" s="13"/>
      <c r="AM39" s="13"/>
      <c r="AN39" s="13"/>
      <c r="AO39" s="13"/>
      <c r="AP39" s="13"/>
      <c r="AQ39" s="13"/>
      <c r="AR39" s="2">
        <v>7711095</v>
      </c>
      <c r="AS39" s="2">
        <v>49</v>
      </c>
      <c r="AT39" s="2">
        <v>42</v>
      </c>
      <c r="AU39" s="2">
        <v>22</v>
      </c>
      <c r="AV39" s="2">
        <v>41</v>
      </c>
      <c r="AW39" s="2">
        <v>36</v>
      </c>
      <c r="AX39" s="2">
        <v>26</v>
      </c>
      <c r="AY39" s="2">
        <v>25</v>
      </c>
      <c r="AZ39" s="2">
        <v>25</v>
      </c>
      <c r="BA39" s="2">
        <v>25</v>
      </c>
      <c r="BB39" s="2">
        <f t="shared" si="10"/>
        <v>269</v>
      </c>
      <c r="BC39" s="2">
        <v>20</v>
      </c>
      <c r="BD39" s="13">
        <f t="shared" si="1"/>
        <v>0.44833333333333331</v>
      </c>
      <c r="BE39" s="7" t="s">
        <v>382</v>
      </c>
      <c r="BF39" s="7">
        <v>81771110038</v>
      </c>
      <c r="BG39" s="2">
        <v>38</v>
      </c>
      <c r="BH39" s="2">
        <v>37</v>
      </c>
      <c r="BI39" s="2">
        <v>19</v>
      </c>
      <c r="BJ39" s="2">
        <v>37</v>
      </c>
      <c r="BK39" s="2">
        <v>26</v>
      </c>
      <c r="BL39" s="2">
        <v>43</v>
      </c>
      <c r="BM39" s="2">
        <v>13</v>
      </c>
      <c r="BN39" s="2">
        <v>37</v>
      </c>
      <c r="BO39" s="2">
        <f t="shared" si="2"/>
        <v>250</v>
      </c>
      <c r="BP39" s="13">
        <f t="shared" si="3"/>
        <v>0.41666666666666669</v>
      </c>
      <c r="BQ39" s="4" t="s">
        <v>383</v>
      </c>
      <c r="BR39" s="2">
        <v>227079</v>
      </c>
      <c r="BS39" s="2">
        <v>26</v>
      </c>
      <c r="BT39" s="2">
        <v>37</v>
      </c>
      <c r="BU39" s="2">
        <v>30</v>
      </c>
      <c r="BV39" s="2">
        <v>27</v>
      </c>
      <c r="BW39" s="2">
        <v>47</v>
      </c>
      <c r="BX39" s="2">
        <v>31</v>
      </c>
      <c r="BY39" s="2">
        <v>40</v>
      </c>
      <c r="BZ39" s="2">
        <v>28</v>
      </c>
      <c r="CA39" s="2">
        <f t="shared" si="8"/>
        <v>266</v>
      </c>
      <c r="CB39" s="31">
        <f t="shared" si="5"/>
        <v>785</v>
      </c>
      <c r="CC39" s="33">
        <f t="shared" si="6"/>
        <v>0.43611111111111112</v>
      </c>
      <c r="CD39" s="35" t="s">
        <v>383</v>
      </c>
      <c r="CE39" s="31">
        <f t="shared" si="9"/>
        <v>3</v>
      </c>
    </row>
    <row r="40" spans="1:83">
      <c r="A40" s="2">
        <v>36</v>
      </c>
      <c r="B40" s="19" t="s">
        <v>50</v>
      </c>
      <c r="C40" s="20" t="s">
        <v>51</v>
      </c>
      <c r="D40" s="21" t="s">
        <v>120</v>
      </c>
      <c r="E40" s="3">
        <f>VLOOKUP($D40,'[1]B.Com-II 2016-17'!$D$5:$BQ$65,2,0)</f>
        <v>0</v>
      </c>
      <c r="F40" s="3">
        <f>VLOOKUP($D40,'[1]B.Com-II 2016-17'!$D$5:$BQ$65,3,0)</f>
        <v>0</v>
      </c>
      <c r="G40" s="4" t="s">
        <v>327</v>
      </c>
      <c r="H40" s="4" t="s">
        <v>328</v>
      </c>
      <c r="I40" s="4" t="s">
        <v>329</v>
      </c>
      <c r="J40" s="23">
        <v>35767</v>
      </c>
      <c r="K40" s="2">
        <v>0</v>
      </c>
      <c r="L40" s="2" t="s">
        <v>64</v>
      </c>
      <c r="M40" s="2" t="s">
        <v>65</v>
      </c>
      <c r="N40" s="2" t="s">
        <v>66</v>
      </c>
      <c r="O40" s="2" t="s">
        <v>67</v>
      </c>
      <c r="P40" s="2" t="s">
        <v>68</v>
      </c>
      <c r="Q40" s="2">
        <v>7869445592</v>
      </c>
      <c r="R40" s="3">
        <v>0</v>
      </c>
      <c r="S40" s="3"/>
      <c r="T40" s="27" t="s">
        <v>330</v>
      </c>
      <c r="U40" s="4" t="s">
        <v>156</v>
      </c>
      <c r="V40" s="4" t="s">
        <v>331</v>
      </c>
      <c r="W40" s="4" t="s">
        <v>148</v>
      </c>
      <c r="X40" s="4" t="s">
        <v>149</v>
      </c>
      <c r="Y40" s="4" t="s">
        <v>73</v>
      </c>
      <c r="Z40" s="38">
        <v>42955</v>
      </c>
      <c r="AA40" s="3"/>
      <c r="AB40" s="2">
        <v>0</v>
      </c>
      <c r="AC40" s="2" t="s">
        <v>150</v>
      </c>
      <c r="AD40" s="7" t="s">
        <v>151</v>
      </c>
      <c r="AE40" s="2">
        <v>2015</v>
      </c>
      <c r="AF40" s="2">
        <v>500</v>
      </c>
      <c r="AG40" s="2">
        <v>344</v>
      </c>
      <c r="AH40" s="13">
        <v>0.68799999999999994</v>
      </c>
      <c r="AI40" s="13"/>
      <c r="AJ40" s="13"/>
      <c r="AK40" s="13"/>
      <c r="AL40" s="13"/>
      <c r="AM40" s="13"/>
      <c r="AN40" s="13"/>
      <c r="AO40" s="13"/>
      <c r="AP40" s="13"/>
      <c r="AQ40" s="13"/>
      <c r="AR40" s="2">
        <v>7711092</v>
      </c>
      <c r="AS40" s="2">
        <v>57</v>
      </c>
      <c r="AT40" s="2">
        <v>53</v>
      </c>
      <c r="AU40" s="2">
        <v>24</v>
      </c>
      <c r="AV40" s="2">
        <v>49</v>
      </c>
      <c r="AW40" s="2">
        <v>42</v>
      </c>
      <c r="AX40" s="2">
        <v>37</v>
      </c>
      <c r="AY40" s="2">
        <v>28</v>
      </c>
      <c r="AZ40" s="2">
        <v>41</v>
      </c>
      <c r="BA40" s="2">
        <v>43</v>
      </c>
      <c r="BB40" s="2">
        <f t="shared" si="10"/>
        <v>350</v>
      </c>
      <c r="BC40" s="2">
        <v>23</v>
      </c>
      <c r="BD40" s="13">
        <f t="shared" si="1"/>
        <v>0.58333333333333337</v>
      </c>
      <c r="BE40" s="7" t="s">
        <v>382</v>
      </c>
      <c r="BF40" s="7">
        <v>81771110039</v>
      </c>
      <c r="BG40" s="2">
        <v>40</v>
      </c>
      <c r="BH40" s="2">
        <v>31</v>
      </c>
      <c r="BI40" s="2">
        <v>9</v>
      </c>
      <c r="BJ40" s="2">
        <v>40</v>
      </c>
      <c r="BK40" s="2">
        <v>44</v>
      </c>
      <c r="BL40" s="2">
        <v>53</v>
      </c>
      <c r="BM40" s="2">
        <v>37</v>
      </c>
      <c r="BN40" s="2">
        <v>45</v>
      </c>
      <c r="BO40" s="2">
        <f t="shared" si="2"/>
        <v>299</v>
      </c>
      <c r="BP40" s="13">
        <f t="shared" si="3"/>
        <v>0.49833333333333335</v>
      </c>
      <c r="BQ40" s="4" t="s">
        <v>382</v>
      </c>
      <c r="BR40" s="2">
        <v>227080</v>
      </c>
      <c r="BS40" s="2">
        <v>38</v>
      </c>
      <c r="BT40" s="2">
        <v>44</v>
      </c>
      <c r="BU40" s="2">
        <v>51</v>
      </c>
      <c r="BV40" s="2">
        <v>37</v>
      </c>
      <c r="BW40" s="2">
        <v>63</v>
      </c>
      <c r="BX40" s="2">
        <v>61</v>
      </c>
      <c r="BY40" s="2">
        <v>36</v>
      </c>
      <c r="BZ40" s="2">
        <v>33</v>
      </c>
      <c r="CA40" s="2">
        <f t="shared" si="8"/>
        <v>363</v>
      </c>
      <c r="CB40" s="31">
        <f t="shared" si="5"/>
        <v>1012</v>
      </c>
      <c r="CC40" s="33">
        <f t="shared" si="6"/>
        <v>0.56222222222222218</v>
      </c>
      <c r="CD40" s="35" t="s">
        <v>134</v>
      </c>
      <c r="CE40" s="31">
        <f t="shared" si="9"/>
        <v>2</v>
      </c>
    </row>
    <row r="41" spans="1:83">
      <c r="A41" s="2">
        <v>37</v>
      </c>
      <c r="B41" s="19" t="s">
        <v>50</v>
      </c>
      <c r="C41" s="20" t="s">
        <v>51</v>
      </c>
      <c r="D41" s="21" t="s">
        <v>121</v>
      </c>
      <c r="E41" s="3">
        <f>VLOOKUP($D41,'[1]B.Com-II 2016-17'!$D$5:$BQ$65,2,0)</f>
        <v>0</v>
      </c>
      <c r="F41" s="3">
        <f>VLOOKUP($D41,'[1]B.Com-II 2016-17'!$D$5:$BQ$65,3,0)</f>
        <v>0</v>
      </c>
      <c r="G41" s="4" t="s">
        <v>332</v>
      </c>
      <c r="H41" s="4" t="s">
        <v>333</v>
      </c>
      <c r="I41" s="4" t="s">
        <v>334</v>
      </c>
      <c r="J41" s="23">
        <v>34179</v>
      </c>
      <c r="K41" s="2" t="s">
        <v>63</v>
      </c>
      <c r="L41" s="2" t="s">
        <v>64</v>
      </c>
      <c r="M41" s="2" t="s">
        <v>335</v>
      </c>
      <c r="N41" s="2" t="s">
        <v>82</v>
      </c>
      <c r="O41" s="2" t="s">
        <v>67</v>
      </c>
      <c r="P41" s="2" t="s">
        <v>68</v>
      </c>
      <c r="Q41" s="2">
        <v>9630960341</v>
      </c>
      <c r="R41" s="3">
        <v>0</v>
      </c>
      <c r="S41" s="3"/>
      <c r="T41" s="27" t="s">
        <v>336</v>
      </c>
      <c r="U41" s="4" t="s">
        <v>169</v>
      </c>
      <c r="V41" s="4" t="s">
        <v>169</v>
      </c>
      <c r="W41" s="4" t="s">
        <v>148</v>
      </c>
      <c r="X41" s="4" t="s">
        <v>149</v>
      </c>
      <c r="Y41" s="4" t="s">
        <v>73</v>
      </c>
      <c r="Z41" s="38">
        <v>42957</v>
      </c>
      <c r="AA41" s="3"/>
      <c r="AB41" s="2">
        <v>0</v>
      </c>
      <c r="AC41" s="2" t="s">
        <v>150</v>
      </c>
      <c r="AD41" s="7" t="s">
        <v>151</v>
      </c>
      <c r="AE41" s="2">
        <v>2015</v>
      </c>
      <c r="AF41" s="2">
        <v>500</v>
      </c>
      <c r="AG41" s="2">
        <v>181</v>
      </c>
      <c r="AH41" s="13">
        <v>0.36199999999999999</v>
      </c>
      <c r="AI41" s="13"/>
      <c r="AJ41" s="13"/>
      <c r="AK41" s="13"/>
      <c r="AL41" s="13"/>
      <c r="AM41" s="13"/>
      <c r="AN41" s="13"/>
      <c r="AO41" s="13"/>
      <c r="AP41" s="13"/>
      <c r="AQ41" s="13"/>
      <c r="AR41" s="2">
        <v>7711101</v>
      </c>
      <c r="AS41" s="2">
        <v>40</v>
      </c>
      <c r="AT41" s="2">
        <v>47</v>
      </c>
      <c r="AU41" s="2">
        <v>25</v>
      </c>
      <c r="AV41" s="2"/>
      <c r="AW41" s="2">
        <v>53</v>
      </c>
      <c r="AX41" s="2">
        <v>27</v>
      </c>
      <c r="AY41" s="2">
        <v>31</v>
      </c>
      <c r="AZ41" s="2">
        <v>25</v>
      </c>
      <c r="BA41" s="2">
        <v>25</v>
      </c>
      <c r="BB41" s="2">
        <f t="shared" si="10"/>
        <v>248</v>
      </c>
      <c r="BC41" s="2">
        <v>19</v>
      </c>
      <c r="BD41" s="13">
        <f t="shared" si="1"/>
        <v>0.41333333333333333</v>
      </c>
      <c r="BE41" s="7" t="s">
        <v>383</v>
      </c>
      <c r="BF41" s="7">
        <v>81771110040</v>
      </c>
      <c r="BG41" s="2">
        <v>33</v>
      </c>
      <c r="BH41" s="2">
        <v>41</v>
      </c>
      <c r="BI41" s="2">
        <v>16</v>
      </c>
      <c r="BJ41" s="2">
        <v>36</v>
      </c>
      <c r="BK41" s="2">
        <v>19</v>
      </c>
      <c r="BL41" s="2">
        <v>42</v>
      </c>
      <c r="BM41" s="2">
        <v>18</v>
      </c>
      <c r="BN41" s="2">
        <v>33</v>
      </c>
      <c r="BO41" s="2">
        <f t="shared" si="2"/>
        <v>238</v>
      </c>
      <c r="BP41" s="13">
        <f t="shared" si="3"/>
        <v>0.39666666666666667</v>
      </c>
      <c r="BQ41" s="4" t="s">
        <v>383</v>
      </c>
      <c r="BR41" s="2">
        <v>227081</v>
      </c>
      <c r="BS41" s="2">
        <v>17</v>
      </c>
      <c r="BT41" s="2">
        <v>33</v>
      </c>
      <c r="BU41" s="2">
        <v>26</v>
      </c>
      <c r="BV41" s="2">
        <v>35</v>
      </c>
      <c r="BW41" s="2">
        <v>56</v>
      </c>
      <c r="BX41" s="2">
        <v>46</v>
      </c>
      <c r="BY41" s="2">
        <v>26</v>
      </c>
      <c r="BZ41" s="2">
        <v>14</v>
      </c>
      <c r="CA41" s="2">
        <f t="shared" si="8"/>
        <v>253</v>
      </c>
      <c r="CB41" s="31">
        <f t="shared" si="5"/>
        <v>739</v>
      </c>
      <c r="CC41" s="33">
        <f t="shared" si="6"/>
        <v>0.41055555555555556</v>
      </c>
      <c r="CD41" s="35" t="s">
        <v>397</v>
      </c>
      <c r="CE41" s="31"/>
    </row>
    <row r="42" spans="1:83">
      <c r="A42" s="2">
        <v>38</v>
      </c>
      <c r="B42" s="19" t="s">
        <v>50</v>
      </c>
      <c r="C42" s="20" t="s">
        <v>51</v>
      </c>
      <c r="D42" s="21" t="s">
        <v>122</v>
      </c>
      <c r="E42" s="3">
        <f>VLOOKUP($D42,'[1]B.Com-II 2016-17'!$D$5:$BQ$65,2,0)</f>
        <v>0</v>
      </c>
      <c r="F42" s="3">
        <f>VLOOKUP($D42,'[1]B.Com-II 2016-17'!$D$5:$BQ$65,3,0)</f>
        <v>0</v>
      </c>
      <c r="G42" s="4" t="s">
        <v>337</v>
      </c>
      <c r="H42" s="4" t="s">
        <v>338</v>
      </c>
      <c r="I42" s="4" t="s">
        <v>339</v>
      </c>
      <c r="J42" s="23">
        <v>35631</v>
      </c>
      <c r="K42" s="2">
        <v>0</v>
      </c>
      <c r="L42" s="2" t="s">
        <v>184</v>
      </c>
      <c r="M42" s="2" t="s">
        <v>173</v>
      </c>
      <c r="N42" s="2" t="s">
        <v>66</v>
      </c>
      <c r="O42" s="2" t="s">
        <v>67</v>
      </c>
      <c r="P42" s="2" t="s">
        <v>68</v>
      </c>
      <c r="Q42" s="2">
        <v>7389385554</v>
      </c>
      <c r="R42" s="3">
        <v>0</v>
      </c>
      <c r="S42" s="3"/>
      <c r="T42" s="27" t="s">
        <v>340</v>
      </c>
      <c r="U42" s="4" t="s">
        <v>234</v>
      </c>
      <c r="V42" s="4" t="s">
        <v>148</v>
      </c>
      <c r="W42" s="4" t="s">
        <v>148</v>
      </c>
      <c r="X42" s="4" t="s">
        <v>149</v>
      </c>
      <c r="Y42" s="4" t="s">
        <v>73</v>
      </c>
      <c r="Z42" s="38">
        <v>42958</v>
      </c>
      <c r="AA42" s="3"/>
      <c r="AB42" s="2">
        <v>0</v>
      </c>
      <c r="AC42" s="2" t="s">
        <v>150</v>
      </c>
      <c r="AD42" s="7" t="s">
        <v>151</v>
      </c>
      <c r="AE42" s="2">
        <v>2015</v>
      </c>
      <c r="AF42" s="2">
        <v>500</v>
      </c>
      <c r="AG42" s="2">
        <v>274</v>
      </c>
      <c r="AH42" s="13">
        <v>0.54800000000000004</v>
      </c>
      <c r="AI42" s="13"/>
      <c r="AJ42" s="13"/>
      <c r="AK42" s="13"/>
      <c r="AL42" s="13"/>
      <c r="AM42" s="13"/>
      <c r="AN42" s="13"/>
      <c r="AO42" s="13"/>
      <c r="AP42" s="13"/>
      <c r="AQ42" s="13"/>
      <c r="AR42" s="2">
        <v>7711098</v>
      </c>
      <c r="AS42" s="2">
        <v>40</v>
      </c>
      <c r="AT42" s="2">
        <v>29</v>
      </c>
      <c r="AU42" s="2">
        <v>28</v>
      </c>
      <c r="AV42" s="2">
        <v>45</v>
      </c>
      <c r="AW42" s="2">
        <v>40</v>
      </c>
      <c r="AX42" s="2">
        <v>26</v>
      </c>
      <c r="AY42" s="2">
        <v>41</v>
      </c>
      <c r="AZ42" s="2">
        <v>40</v>
      </c>
      <c r="BA42" s="2">
        <v>36</v>
      </c>
      <c r="BB42" s="2">
        <f t="shared" si="10"/>
        <v>297</v>
      </c>
      <c r="BC42" s="2">
        <v>22</v>
      </c>
      <c r="BD42" s="13">
        <f t="shared" si="1"/>
        <v>0.495</v>
      </c>
      <c r="BE42" s="7" t="s">
        <v>382</v>
      </c>
      <c r="BF42" s="7">
        <v>81771110041</v>
      </c>
      <c r="BG42" s="2">
        <v>47</v>
      </c>
      <c r="BH42" s="2">
        <v>28</v>
      </c>
      <c r="BI42" s="2">
        <v>21</v>
      </c>
      <c r="BJ42" s="2">
        <v>44</v>
      </c>
      <c r="BK42" s="2">
        <v>26</v>
      </c>
      <c r="BL42" s="2">
        <v>54</v>
      </c>
      <c r="BM42" s="2">
        <v>36</v>
      </c>
      <c r="BN42" s="2">
        <v>44</v>
      </c>
      <c r="BO42" s="2">
        <f t="shared" si="2"/>
        <v>300</v>
      </c>
      <c r="BP42" s="13">
        <f t="shared" si="3"/>
        <v>0.5</v>
      </c>
      <c r="BQ42" s="4" t="s">
        <v>382</v>
      </c>
      <c r="BR42" s="2">
        <v>227082</v>
      </c>
      <c r="BS42" s="2">
        <v>31</v>
      </c>
      <c r="BT42" s="2">
        <v>39</v>
      </c>
      <c r="BU42" s="2">
        <v>36</v>
      </c>
      <c r="BV42" s="2">
        <v>43</v>
      </c>
      <c r="BW42" s="2">
        <v>38</v>
      </c>
      <c r="BX42" s="2">
        <v>45</v>
      </c>
      <c r="BY42" s="2">
        <v>38</v>
      </c>
      <c r="BZ42" s="2">
        <v>38</v>
      </c>
      <c r="CA42" s="2">
        <f t="shared" si="8"/>
        <v>308</v>
      </c>
      <c r="CB42" s="31">
        <f t="shared" si="5"/>
        <v>905</v>
      </c>
      <c r="CC42" s="33">
        <f t="shared" si="6"/>
        <v>0.50277777777777777</v>
      </c>
      <c r="CD42" s="35" t="s">
        <v>134</v>
      </c>
      <c r="CE42" s="31">
        <f t="shared" ref="CE42:CE51" si="11">IF((CC42&lt;45%),3,IF((CC42&gt;=45%)*(CC42&lt;60%),2,IF((CC42&gt;=60%),1)))</f>
        <v>2</v>
      </c>
    </row>
    <row r="43" spans="1:83">
      <c r="A43" s="2">
        <v>39</v>
      </c>
      <c r="B43" s="19" t="s">
        <v>50</v>
      </c>
      <c r="C43" s="20" t="s">
        <v>51</v>
      </c>
      <c r="D43" s="21" t="s">
        <v>123</v>
      </c>
      <c r="E43" s="3">
        <f>VLOOKUP($D43,'[1]B.Com-II 2016-17'!$D$5:$BQ$65,2,0)</f>
        <v>0</v>
      </c>
      <c r="F43" s="3">
        <f>VLOOKUP($D43,'[1]B.Com-II 2016-17'!$D$5:$BQ$65,3,0)</f>
        <v>0</v>
      </c>
      <c r="G43" s="4" t="s">
        <v>341</v>
      </c>
      <c r="H43" s="4" t="s">
        <v>342</v>
      </c>
      <c r="I43" s="4" t="s">
        <v>343</v>
      </c>
      <c r="J43" s="23">
        <v>35727</v>
      </c>
      <c r="K43" s="2">
        <v>0</v>
      </c>
      <c r="L43" s="2" t="s">
        <v>184</v>
      </c>
      <c r="M43" s="2" t="s">
        <v>344</v>
      </c>
      <c r="N43" s="2" t="s">
        <v>82</v>
      </c>
      <c r="O43" s="2" t="s">
        <v>67</v>
      </c>
      <c r="P43" s="2" t="s">
        <v>68</v>
      </c>
      <c r="Q43" s="2">
        <v>8871918040</v>
      </c>
      <c r="R43" s="3">
        <v>0</v>
      </c>
      <c r="S43" s="3"/>
      <c r="T43" s="27" t="s">
        <v>345</v>
      </c>
      <c r="U43" s="4" t="s">
        <v>346</v>
      </c>
      <c r="V43" s="4" t="s">
        <v>148</v>
      </c>
      <c r="W43" s="4" t="s">
        <v>148</v>
      </c>
      <c r="X43" s="4" t="s">
        <v>149</v>
      </c>
      <c r="Y43" s="4" t="s">
        <v>73</v>
      </c>
      <c r="Z43" s="38">
        <v>42961</v>
      </c>
      <c r="AA43" s="3"/>
      <c r="AB43" s="2">
        <v>0</v>
      </c>
      <c r="AC43" s="2" t="s">
        <v>150</v>
      </c>
      <c r="AD43" s="7" t="s">
        <v>179</v>
      </c>
      <c r="AE43" s="2">
        <v>2015</v>
      </c>
      <c r="AF43" s="2">
        <v>500</v>
      </c>
      <c r="AG43" s="2">
        <v>296</v>
      </c>
      <c r="AH43" s="13">
        <v>0.59199999999999997</v>
      </c>
      <c r="AI43" s="13"/>
      <c r="AJ43" s="13"/>
      <c r="AK43" s="13"/>
      <c r="AL43" s="13"/>
      <c r="AM43" s="13"/>
      <c r="AN43" s="13"/>
      <c r="AO43" s="13"/>
      <c r="AP43" s="13"/>
      <c r="AQ43" s="13"/>
      <c r="AR43" s="2">
        <v>7711097</v>
      </c>
      <c r="AS43" s="2">
        <v>57</v>
      </c>
      <c r="AT43" s="2">
        <v>45</v>
      </c>
      <c r="AU43" s="2">
        <v>30</v>
      </c>
      <c r="AV43" s="2">
        <v>48</v>
      </c>
      <c r="AW43" s="2">
        <v>38</v>
      </c>
      <c r="AX43" s="2">
        <v>41</v>
      </c>
      <c r="AY43" s="2">
        <v>36</v>
      </c>
      <c r="AZ43" s="2">
        <v>38</v>
      </c>
      <c r="BA43" s="2">
        <v>41</v>
      </c>
      <c r="BB43" s="2">
        <f t="shared" si="10"/>
        <v>344</v>
      </c>
      <c r="BC43" s="2">
        <v>19</v>
      </c>
      <c r="BD43" s="13">
        <f t="shared" si="1"/>
        <v>0.57333333333333336</v>
      </c>
      <c r="BE43" s="7" t="s">
        <v>382</v>
      </c>
      <c r="BF43" s="7">
        <v>81771110042</v>
      </c>
      <c r="BG43" s="2">
        <v>46</v>
      </c>
      <c r="BH43" s="2">
        <v>41</v>
      </c>
      <c r="BI43" s="2">
        <v>26</v>
      </c>
      <c r="BJ43" s="2">
        <v>53</v>
      </c>
      <c r="BK43" s="2">
        <v>14</v>
      </c>
      <c r="BL43" s="2">
        <v>60</v>
      </c>
      <c r="BM43" s="2">
        <v>45</v>
      </c>
      <c r="BN43" s="2">
        <v>52</v>
      </c>
      <c r="BO43" s="2">
        <f t="shared" si="2"/>
        <v>337</v>
      </c>
      <c r="BP43" s="13">
        <f t="shared" si="3"/>
        <v>0.56166666666666665</v>
      </c>
      <c r="BQ43" s="4" t="s">
        <v>383</v>
      </c>
      <c r="BR43" s="2">
        <v>227083</v>
      </c>
      <c r="BS43" s="2">
        <v>26</v>
      </c>
      <c r="BT43" s="2">
        <v>41</v>
      </c>
      <c r="BU43" s="2">
        <v>41</v>
      </c>
      <c r="BV43" s="2">
        <v>49</v>
      </c>
      <c r="BW43" s="2">
        <v>42</v>
      </c>
      <c r="BX43" s="2">
        <v>41</v>
      </c>
      <c r="BY43" s="2">
        <v>29</v>
      </c>
      <c r="BZ43" s="2">
        <v>34</v>
      </c>
      <c r="CA43" s="2">
        <f t="shared" si="8"/>
        <v>303</v>
      </c>
      <c r="CB43" s="31">
        <f t="shared" si="5"/>
        <v>984</v>
      </c>
      <c r="CC43" s="33">
        <f t="shared" si="6"/>
        <v>0.54666666666666663</v>
      </c>
      <c r="CD43" s="35" t="s">
        <v>134</v>
      </c>
      <c r="CE43" s="31">
        <f t="shared" si="11"/>
        <v>2</v>
      </c>
    </row>
    <row r="44" spans="1:83">
      <c r="A44" s="2">
        <v>40</v>
      </c>
      <c r="B44" s="19" t="s">
        <v>50</v>
      </c>
      <c r="C44" s="20" t="s">
        <v>51</v>
      </c>
      <c r="D44" s="21" t="s">
        <v>124</v>
      </c>
      <c r="E44" s="3">
        <f>VLOOKUP($D44,'[1]B.Com-II 2016-17'!$D$5:$BQ$65,2,0)</f>
        <v>0</v>
      </c>
      <c r="F44" s="3">
        <f>VLOOKUP($D44,'[1]B.Com-II 2016-17'!$D$5:$BQ$65,3,0)</f>
        <v>0</v>
      </c>
      <c r="G44" s="4" t="s">
        <v>347</v>
      </c>
      <c r="H44" s="4" t="s">
        <v>348</v>
      </c>
      <c r="I44" s="4" t="s">
        <v>349</v>
      </c>
      <c r="J44" s="23">
        <v>35558</v>
      </c>
      <c r="K44" s="2">
        <v>0</v>
      </c>
      <c r="L44" s="2" t="s">
        <v>64</v>
      </c>
      <c r="M44" s="2" t="s">
        <v>65</v>
      </c>
      <c r="N44" s="2" t="s">
        <v>66</v>
      </c>
      <c r="O44" s="2" t="s">
        <v>67</v>
      </c>
      <c r="P44" s="2" t="s">
        <v>68</v>
      </c>
      <c r="Q44" s="2">
        <v>7869732478</v>
      </c>
      <c r="R44" s="3">
        <v>0</v>
      </c>
      <c r="S44" s="3"/>
      <c r="T44" s="27" t="s">
        <v>350</v>
      </c>
      <c r="U44" s="4" t="s">
        <v>156</v>
      </c>
      <c r="V44" s="4" t="s">
        <v>331</v>
      </c>
      <c r="W44" s="4" t="s">
        <v>148</v>
      </c>
      <c r="X44" s="4" t="s">
        <v>149</v>
      </c>
      <c r="Y44" s="4" t="s">
        <v>73</v>
      </c>
      <c r="Z44" s="38">
        <v>42955</v>
      </c>
      <c r="AA44" s="3"/>
      <c r="AB44" s="2">
        <v>0</v>
      </c>
      <c r="AC44" s="2" t="s">
        <v>150</v>
      </c>
      <c r="AD44" s="7" t="s">
        <v>151</v>
      </c>
      <c r="AE44" s="2">
        <v>2015</v>
      </c>
      <c r="AF44" s="2">
        <v>500</v>
      </c>
      <c r="AG44" s="2">
        <v>343</v>
      </c>
      <c r="AH44" s="13">
        <v>0.68600000000000005</v>
      </c>
      <c r="AI44" s="13"/>
      <c r="AJ44" s="13"/>
      <c r="AK44" s="13"/>
      <c r="AL44" s="13"/>
      <c r="AM44" s="13"/>
      <c r="AN44" s="13"/>
      <c r="AO44" s="13"/>
      <c r="AP44" s="13"/>
      <c r="AQ44" s="13"/>
      <c r="AR44" s="2">
        <v>7711094</v>
      </c>
      <c r="AS44" s="2">
        <v>50</v>
      </c>
      <c r="AT44" s="2">
        <v>39</v>
      </c>
      <c r="AU44" s="2">
        <v>28</v>
      </c>
      <c r="AV44" s="2">
        <v>49</v>
      </c>
      <c r="AW44" s="2">
        <v>38</v>
      </c>
      <c r="AX44" s="2">
        <v>40</v>
      </c>
      <c r="AY44" s="2">
        <v>29</v>
      </c>
      <c r="AZ44" s="2">
        <v>41</v>
      </c>
      <c r="BA44" s="2">
        <v>33</v>
      </c>
      <c r="BB44" s="2">
        <f t="shared" si="10"/>
        <v>319</v>
      </c>
      <c r="BC44" s="2">
        <v>22</v>
      </c>
      <c r="BD44" s="13">
        <f t="shared" si="1"/>
        <v>0.53166666666666662</v>
      </c>
      <c r="BE44" s="7" t="s">
        <v>382</v>
      </c>
      <c r="BF44" s="7">
        <v>81771110043</v>
      </c>
      <c r="BG44" s="2">
        <v>38</v>
      </c>
      <c r="BH44" s="2">
        <v>31</v>
      </c>
      <c r="BI44" s="2">
        <v>25</v>
      </c>
      <c r="BJ44" s="2">
        <v>45</v>
      </c>
      <c r="BK44" s="2">
        <v>45</v>
      </c>
      <c r="BL44" s="2">
        <v>52</v>
      </c>
      <c r="BM44" s="2">
        <v>30</v>
      </c>
      <c r="BN44" s="2">
        <v>44</v>
      </c>
      <c r="BO44" s="2">
        <f t="shared" si="2"/>
        <v>310</v>
      </c>
      <c r="BP44" s="13">
        <f t="shared" si="3"/>
        <v>0.51666666666666672</v>
      </c>
      <c r="BQ44" s="4" t="s">
        <v>382</v>
      </c>
      <c r="BR44" s="2">
        <v>227084</v>
      </c>
      <c r="BS44" s="2">
        <v>32</v>
      </c>
      <c r="BT44" s="2">
        <v>45</v>
      </c>
      <c r="BU44" s="2">
        <v>40</v>
      </c>
      <c r="BV44" s="2">
        <v>37</v>
      </c>
      <c r="BW44" s="2">
        <v>60</v>
      </c>
      <c r="BX44" s="2">
        <v>40</v>
      </c>
      <c r="BY44" s="2">
        <v>29</v>
      </c>
      <c r="BZ44" s="2">
        <v>29</v>
      </c>
      <c r="CA44" s="2">
        <f t="shared" si="8"/>
        <v>312</v>
      </c>
      <c r="CB44" s="31">
        <f t="shared" si="5"/>
        <v>941</v>
      </c>
      <c r="CC44" s="33">
        <f t="shared" si="6"/>
        <v>0.52277777777777779</v>
      </c>
      <c r="CD44" s="35" t="s">
        <v>134</v>
      </c>
      <c r="CE44" s="31">
        <f t="shared" si="11"/>
        <v>2</v>
      </c>
    </row>
    <row r="45" spans="1:83">
      <c r="A45" s="2">
        <v>41</v>
      </c>
      <c r="B45" s="19" t="s">
        <v>50</v>
      </c>
      <c r="C45" s="20" t="s">
        <v>51</v>
      </c>
      <c r="D45" s="21" t="s">
        <v>125</v>
      </c>
      <c r="E45" s="3">
        <f>VLOOKUP($D45,'[1]B.Com-II 2016-17'!$D$5:$BQ$65,2,0)</f>
        <v>0</v>
      </c>
      <c r="F45" s="3">
        <f>VLOOKUP($D45,'[1]B.Com-II 2016-17'!$D$5:$BQ$65,3,0)</f>
        <v>0</v>
      </c>
      <c r="G45" s="4" t="s">
        <v>351</v>
      </c>
      <c r="H45" s="4" t="s">
        <v>352</v>
      </c>
      <c r="I45" s="4" t="s">
        <v>353</v>
      </c>
      <c r="J45" s="23">
        <v>35496</v>
      </c>
      <c r="K45" s="2">
        <v>0</v>
      </c>
      <c r="L45" s="2" t="s">
        <v>64</v>
      </c>
      <c r="M45" s="2" t="s">
        <v>81</v>
      </c>
      <c r="N45" s="2" t="s">
        <v>82</v>
      </c>
      <c r="O45" s="2" t="s">
        <v>67</v>
      </c>
      <c r="P45" s="2" t="s">
        <v>68</v>
      </c>
      <c r="Q45" s="2">
        <v>8085535366</v>
      </c>
      <c r="R45" s="3">
        <v>0</v>
      </c>
      <c r="S45" s="3"/>
      <c r="T45" s="27" t="s">
        <v>354</v>
      </c>
      <c r="U45" s="4" t="s">
        <v>355</v>
      </c>
      <c r="V45" s="4" t="s">
        <v>186</v>
      </c>
      <c r="W45" s="4" t="s">
        <v>148</v>
      </c>
      <c r="X45" s="4" t="s">
        <v>149</v>
      </c>
      <c r="Y45" s="4" t="s">
        <v>73</v>
      </c>
      <c r="Z45" s="38">
        <v>42957</v>
      </c>
      <c r="AA45" s="3"/>
      <c r="AB45" s="2">
        <v>0</v>
      </c>
      <c r="AC45" s="2" t="s">
        <v>150</v>
      </c>
      <c r="AD45" s="7" t="s">
        <v>151</v>
      </c>
      <c r="AE45" s="2">
        <v>2015</v>
      </c>
      <c r="AF45" s="2">
        <v>500</v>
      </c>
      <c r="AG45" s="2">
        <v>325</v>
      </c>
      <c r="AH45" s="13">
        <v>0.65</v>
      </c>
      <c r="AI45" s="13"/>
      <c r="AJ45" s="13"/>
      <c r="AK45" s="13"/>
      <c r="AL45" s="13"/>
      <c r="AM45" s="13"/>
      <c r="AN45" s="13"/>
      <c r="AO45" s="13"/>
      <c r="AP45" s="13"/>
      <c r="AQ45" s="13"/>
      <c r="AR45" s="2">
        <v>7711100</v>
      </c>
      <c r="AS45" s="2">
        <v>51</v>
      </c>
      <c r="AT45" s="2">
        <v>43</v>
      </c>
      <c r="AU45" s="2">
        <v>29</v>
      </c>
      <c r="AV45" s="2">
        <v>50</v>
      </c>
      <c r="AW45" s="2">
        <v>30</v>
      </c>
      <c r="AX45" s="2">
        <v>43</v>
      </c>
      <c r="AY45" s="2">
        <v>27</v>
      </c>
      <c r="AZ45" s="2">
        <v>32</v>
      </c>
      <c r="BA45" s="2">
        <v>25</v>
      </c>
      <c r="BB45" s="2">
        <f t="shared" si="10"/>
        <v>301</v>
      </c>
      <c r="BC45" s="2">
        <v>20</v>
      </c>
      <c r="BD45" s="13">
        <f t="shared" si="1"/>
        <v>0.50166666666666671</v>
      </c>
      <c r="BE45" s="7" t="s">
        <v>382</v>
      </c>
      <c r="BF45" s="7">
        <v>81771110044</v>
      </c>
      <c r="BG45" s="2">
        <v>41</v>
      </c>
      <c r="BH45" s="2">
        <v>32</v>
      </c>
      <c r="BI45" s="2">
        <v>32</v>
      </c>
      <c r="BJ45" s="2">
        <v>45</v>
      </c>
      <c r="BK45" s="2">
        <v>45</v>
      </c>
      <c r="BL45" s="2">
        <v>55</v>
      </c>
      <c r="BM45" s="2">
        <v>36</v>
      </c>
      <c r="BN45" s="2">
        <v>51</v>
      </c>
      <c r="BO45" s="2">
        <f t="shared" si="2"/>
        <v>337</v>
      </c>
      <c r="BP45" s="13">
        <f t="shared" si="3"/>
        <v>0.56166666666666665</v>
      </c>
      <c r="BQ45" s="4" t="s">
        <v>382</v>
      </c>
      <c r="BR45" s="2">
        <v>227085</v>
      </c>
      <c r="BS45" s="2">
        <v>41</v>
      </c>
      <c r="BT45" s="2">
        <v>48</v>
      </c>
      <c r="BU45" s="2">
        <v>36</v>
      </c>
      <c r="BV45" s="2">
        <v>44</v>
      </c>
      <c r="BW45" s="2">
        <v>59</v>
      </c>
      <c r="BX45" s="2">
        <v>39</v>
      </c>
      <c r="BY45" s="2">
        <v>36</v>
      </c>
      <c r="BZ45" s="2">
        <v>37</v>
      </c>
      <c r="CA45" s="2">
        <f t="shared" si="8"/>
        <v>340</v>
      </c>
      <c r="CB45" s="31">
        <f t="shared" si="5"/>
        <v>978</v>
      </c>
      <c r="CC45" s="33">
        <f t="shared" si="6"/>
        <v>0.54333333333333333</v>
      </c>
      <c r="CD45" s="35" t="s">
        <v>134</v>
      </c>
      <c r="CE45" s="31">
        <f t="shared" si="11"/>
        <v>2</v>
      </c>
    </row>
    <row r="46" spans="1:83">
      <c r="A46" s="2">
        <v>42</v>
      </c>
      <c r="B46" s="19" t="s">
        <v>50</v>
      </c>
      <c r="C46" s="20" t="s">
        <v>51</v>
      </c>
      <c r="D46" s="21" t="s">
        <v>126</v>
      </c>
      <c r="E46" s="3">
        <f>VLOOKUP($D46,'[1]B.Com-II 2016-17'!$D$5:$BQ$65,2,0)</f>
        <v>0</v>
      </c>
      <c r="F46" s="3">
        <f>VLOOKUP($D46,'[1]B.Com-II 2016-17'!$D$5:$BQ$65,3,0)</f>
        <v>0</v>
      </c>
      <c r="G46" s="4" t="s">
        <v>356</v>
      </c>
      <c r="H46" s="4" t="s">
        <v>357</v>
      </c>
      <c r="I46" s="4" t="s">
        <v>358</v>
      </c>
      <c r="J46" s="23">
        <v>34072</v>
      </c>
      <c r="K46" s="2" t="s">
        <v>80</v>
      </c>
      <c r="L46" s="2" t="s">
        <v>64</v>
      </c>
      <c r="M46" s="2" t="s">
        <v>257</v>
      </c>
      <c r="N46" s="2" t="s">
        <v>82</v>
      </c>
      <c r="O46" s="2" t="s">
        <v>67</v>
      </c>
      <c r="P46" s="2" t="s">
        <v>68</v>
      </c>
      <c r="Q46" s="2"/>
      <c r="R46" s="3">
        <v>0</v>
      </c>
      <c r="S46" s="3"/>
      <c r="T46" s="27" t="s">
        <v>359</v>
      </c>
      <c r="U46" s="4" t="s">
        <v>360</v>
      </c>
      <c r="V46" s="4" t="s">
        <v>148</v>
      </c>
      <c r="W46" s="4" t="s">
        <v>148</v>
      </c>
      <c r="X46" s="4" t="s">
        <v>149</v>
      </c>
      <c r="Y46" s="4" t="s">
        <v>73</v>
      </c>
      <c r="Z46" s="38">
        <v>42958</v>
      </c>
      <c r="AA46" s="3"/>
      <c r="AB46" s="2">
        <v>0</v>
      </c>
      <c r="AC46" s="2" t="s">
        <v>150</v>
      </c>
      <c r="AD46" s="7" t="s">
        <v>179</v>
      </c>
      <c r="AE46" s="2">
        <v>2011</v>
      </c>
      <c r="AF46" s="2">
        <v>500</v>
      </c>
      <c r="AG46" s="2">
        <v>335</v>
      </c>
      <c r="AH46" s="13">
        <v>0.67</v>
      </c>
      <c r="AI46" s="13"/>
      <c r="AJ46" s="13"/>
      <c r="AK46" s="13"/>
      <c r="AL46" s="13"/>
      <c r="AM46" s="13"/>
      <c r="AN46" s="13"/>
      <c r="AO46" s="13"/>
      <c r="AP46" s="13"/>
      <c r="AQ46" s="13"/>
      <c r="AR46" s="2">
        <v>7711093</v>
      </c>
      <c r="AS46" s="2">
        <v>48</v>
      </c>
      <c r="AT46" s="2">
        <v>56</v>
      </c>
      <c r="AU46" s="2">
        <v>26</v>
      </c>
      <c r="AV46" s="2">
        <v>34</v>
      </c>
      <c r="AW46" s="2">
        <v>37</v>
      </c>
      <c r="AX46" s="2">
        <v>36</v>
      </c>
      <c r="AY46" s="2">
        <v>30</v>
      </c>
      <c r="AZ46" s="2">
        <v>29</v>
      </c>
      <c r="BA46" s="2">
        <v>34</v>
      </c>
      <c r="BB46" s="2">
        <f t="shared" si="10"/>
        <v>304</v>
      </c>
      <c r="BC46" s="2">
        <v>22</v>
      </c>
      <c r="BD46" s="13">
        <f t="shared" si="1"/>
        <v>0.50666666666666671</v>
      </c>
      <c r="BE46" s="7" t="s">
        <v>382</v>
      </c>
      <c r="BF46" s="7">
        <v>81771110045</v>
      </c>
      <c r="BG46" s="2">
        <v>46</v>
      </c>
      <c r="BH46" s="2">
        <v>33</v>
      </c>
      <c r="BI46" s="2">
        <v>17</v>
      </c>
      <c r="BJ46" s="2">
        <v>41</v>
      </c>
      <c r="BK46" s="2">
        <v>35</v>
      </c>
      <c r="BL46" s="2">
        <v>41</v>
      </c>
      <c r="BM46" s="2">
        <v>40</v>
      </c>
      <c r="BN46" s="2">
        <v>35</v>
      </c>
      <c r="BO46" s="2">
        <f t="shared" si="2"/>
        <v>288</v>
      </c>
      <c r="BP46" s="13">
        <f t="shared" si="3"/>
        <v>0.48</v>
      </c>
      <c r="BQ46" s="4" t="s">
        <v>382</v>
      </c>
      <c r="BR46" s="2">
        <v>227086</v>
      </c>
      <c r="BS46" s="2">
        <v>32</v>
      </c>
      <c r="BT46" s="2">
        <v>50</v>
      </c>
      <c r="BU46" s="2">
        <v>44</v>
      </c>
      <c r="BV46" s="2">
        <v>32</v>
      </c>
      <c r="BW46" s="2">
        <v>56</v>
      </c>
      <c r="BX46" s="2">
        <v>39</v>
      </c>
      <c r="BY46" s="2">
        <v>40</v>
      </c>
      <c r="BZ46" s="2">
        <v>34</v>
      </c>
      <c r="CA46" s="2">
        <f t="shared" si="8"/>
        <v>327</v>
      </c>
      <c r="CB46" s="31">
        <f t="shared" si="5"/>
        <v>919</v>
      </c>
      <c r="CC46" s="33">
        <f t="shared" si="6"/>
        <v>0.51055555555555554</v>
      </c>
      <c r="CD46" s="35" t="s">
        <v>134</v>
      </c>
      <c r="CE46" s="31">
        <f t="shared" si="11"/>
        <v>2</v>
      </c>
    </row>
    <row r="47" spans="1:83">
      <c r="A47" s="2">
        <v>43</v>
      </c>
      <c r="B47" s="19" t="s">
        <v>50</v>
      </c>
      <c r="C47" s="20" t="s">
        <v>51</v>
      </c>
      <c r="D47" s="21" t="s">
        <v>127</v>
      </c>
      <c r="E47" s="3">
        <f>VLOOKUP($D47,'[1]B.Com-II 2016-17'!$D$5:$BQ$65,2,0)</f>
        <v>0</v>
      </c>
      <c r="F47" s="3">
        <f>VLOOKUP($D47,'[1]B.Com-II 2016-17'!$D$5:$BQ$65,3,0)</f>
        <v>0</v>
      </c>
      <c r="G47" s="4" t="s">
        <v>361</v>
      </c>
      <c r="H47" s="4" t="s">
        <v>362</v>
      </c>
      <c r="I47" s="4" t="s">
        <v>363</v>
      </c>
      <c r="J47" s="23">
        <v>35261</v>
      </c>
      <c r="K47" s="2">
        <v>0</v>
      </c>
      <c r="L47" s="2" t="s">
        <v>64</v>
      </c>
      <c r="M47" s="2" t="s">
        <v>81</v>
      </c>
      <c r="N47" s="2" t="s">
        <v>82</v>
      </c>
      <c r="O47" s="2" t="s">
        <v>67</v>
      </c>
      <c r="P47" s="2" t="s">
        <v>68</v>
      </c>
      <c r="Q47" s="2">
        <v>9755991032</v>
      </c>
      <c r="R47" s="3">
        <v>0</v>
      </c>
      <c r="S47" s="3"/>
      <c r="T47" s="27" t="s">
        <v>364</v>
      </c>
      <c r="U47" s="4" t="s">
        <v>365</v>
      </c>
      <c r="V47" s="4" t="s">
        <v>148</v>
      </c>
      <c r="W47" s="4" t="s">
        <v>148</v>
      </c>
      <c r="X47" s="4" t="s">
        <v>149</v>
      </c>
      <c r="Y47" s="4" t="s">
        <v>73</v>
      </c>
      <c r="Z47" s="38">
        <v>42955</v>
      </c>
      <c r="AA47" s="3"/>
      <c r="AB47" s="2">
        <v>0</v>
      </c>
      <c r="AC47" s="2" t="s">
        <v>150</v>
      </c>
      <c r="AD47" s="7" t="s">
        <v>151</v>
      </c>
      <c r="AE47" s="2">
        <v>2015</v>
      </c>
      <c r="AF47" s="2">
        <v>500</v>
      </c>
      <c r="AG47" s="2">
        <v>347</v>
      </c>
      <c r="AH47" s="13">
        <v>0.69399999999999995</v>
      </c>
      <c r="AI47" s="13"/>
      <c r="AJ47" s="13"/>
      <c r="AK47" s="13"/>
      <c r="AL47" s="13"/>
      <c r="AM47" s="13"/>
      <c r="AN47" s="13"/>
      <c r="AO47" s="13"/>
      <c r="AP47" s="13"/>
      <c r="AQ47" s="13"/>
      <c r="AR47" s="2">
        <v>7711056</v>
      </c>
      <c r="AS47" s="2">
        <v>50</v>
      </c>
      <c r="AT47" s="2">
        <v>37</v>
      </c>
      <c r="AU47" s="2">
        <v>22</v>
      </c>
      <c r="AV47" s="2">
        <v>57</v>
      </c>
      <c r="AW47" s="2">
        <v>37</v>
      </c>
      <c r="AX47" s="2">
        <v>46</v>
      </c>
      <c r="AY47" s="2">
        <v>39</v>
      </c>
      <c r="AZ47" s="2">
        <v>37</v>
      </c>
      <c r="BA47" s="2">
        <v>33</v>
      </c>
      <c r="BB47" s="2">
        <f t="shared" si="10"/>
        <v>336</v>
      </c>
      <c r="BC47" s="2">
        <v>22</v>
      </c>
      <c r="BD47" s="13">
        <f t="shared" si="1"/>
        <v>0.56000000000000005</v>
      </c>
      <c r="BE47" s="7" t="s">
        <v>382</v>
      </c>
      <c r="BF47" s="7">
        <v>81771110046</v>
      </c>
      <c r="BG47" s="2">
        <v>45</v>
      </c>
      <c r="BH47" s="2">
        <v>39</v>
      </c>
      <c r="BI47" s="2">
        <v>25</v>
      </c>
      <c r="BJ47" s="2">
        <v>33</v>
      </c>
      <c r="BK47" s="2">
        <v>41</v>
      </c>
      <c r="BL47" s="2">
        <v>46</v>
      </c>
      <c r="BM47" s="2">
        <v>31</v>
      </c>
      <c r="BN47" s="2">
        <v>36</v>
      </c>
      <c r="BO47" s="2">
        <f t="shared" si="2"/>
        <v>296</v>
      </c>
      <c r="BP47" s="13">
        <f t="shared" si="3"/>
        <v>0.49333333333333335</v>
      </c>
      <c r="BQ47" s="4" t="s">
        <v>383</v>
      </c>
      <c r="BR47" s="2">
        <v>227087</v>
      </c>
      <c r="BS47" s="2">
        <v>26</v>
      </c>
      <c r="BT47" s="2">
        <v>46</v>
      </c>
      <c r="BU47" s="2">
        <v>40</v>
      </c>
      <c r="BV47" s="2">
        <v>37</v>
      </c>
      <c r="BW47" s="2">
        <v>64</v>
      </c>
      <c r="BX47" s="2">
        <v>28</v>
      </c>
      <c r="BY47" s="2">
        <v>30</v>
      </c>
      <c r="BZ47" s="2">
        <v>19</v>
      </c>
      <c r="CA47" s="2">
        <f t="shared" si="8"/>
        <v>290</v>
      </c>
      <c r="CB47" s="31">
        <f t="shared" si="5"/>
        <v>922</v>
      </c>
      <c r="CC47" s="33">
        <f t="shared" si="6"/>
        <v>0.51222222222222225</v>
      </c>
      <c r="CD47" s="35" t="s">
        <v>134</v>
      </c>
      <c r="CE47" s="31">
        <f t="shared" si="11"/>
        <v>2</v>
      </c>
    </row>
    <row r="48" spans="1:83">
      <c r="A48" s="2">
        <v>44</v>
      </c>
      <c r="B48" s="19" t="s">
        <v>50</v>
      </c>
      <c r="C48" s="20" t="s">
        <v>51</v>
      </c>
      <c r="D48" s="21" t="s">
        <v>128</v>
      </c>
      <c r="E48" s="3">
        <f>VLOOKUP($D48,'[1]B.Com-II 2016-17'!$D$5:$BQ$65,2,0)</f>
        <v>0</v>
      </c>
      <c r="F48" s="3">
        <f>VLOOKUP($D48,'[1]B.Com-II 2016-17'!$D$5:$BQ$65,3,0)</f>
        <v>0</v>
      </c>
      <c r="G48" s="4" t="s">
        <v>366</v>
      </c>
      <c r="H48" s="4" t="s">
        <v>367</v>
      </c>
      <c r="I48" s="4" t="s">
        <v>368</v>
      </c>
      <c r="J48" s="23">
        <v>35435</v>
      </c>
      <c r="K48" s="2">
        <v>0</v>
      </c>
      <c r="L48" s="2" t="s">
        <v>184</v>
      </c>
      <c r="M48" s="2" t="s">
        <v>369</v>
      </c>
      <c r="N48" s="2" t="s">
        <v>82</v>
      </c>
      <c r="O48" s="2" t="s">
        <v>67</v>
      </c>
      <c r="P48" s="2" t="s">
        <v>68</v>
      </c>
      <c r="Q48" s="2"/>
      <c r="R48" s="3">
        <v>9993034455</v>
      </c>
      <c r="S48" s="3"/>
      <c r="T48" s="27" t="s">
        <v>370</v>
      </c>
      <c r="U48" s="4" t="s">
        <v>148</v>
      </c>
      <c r="V48" s="4" t="s">
        <v>148</v>
      </c>
      <c r="W48" s="4" t="s">
        <v>148</v>
      </c>
      <c r="X48" s="4" t="s">
        <v>149</v>
      </c>
      <c r="Y48" s="4" t="s">
        <v>73</v>
      </c>
      <c r="Z48" s="38">
        <v>42957</v>
      </c>
      <c r="AA48" s="3"/>
      <c r="AB48" s="2">
        <v>0</v>
      </c>
      <c r="AC48" s="2" t="s">
        <v>150</v>
      </c>
      <c r="AD48" s="7" t="s">
        <v>151</v>
      </c>
      <c r="AE48" s="2">
        <v>2014</v>
      </c>
      <c r="AF48" s="2">
        <v>500</v>
      </c>
      <c r="AG48" s="2">
        <v>279</v>
      </c>
      <c r="AH48" s="13">
        <v>0.55800000000000005</v>
      </c>
      <c r="AI48" s="13"/>
      <c r="AJ48" s="13"/>
      <c r="AK48" s="13"/>
      <c r="AL48" s="13"/>
      <c r="AM48" s="13"/>
      <c r="AN48" s="13"/>
      <c r="AO48" s="13"/>
      <c r="AP48" s="13"/>
      <c r="AQ48" s="13"/>
      <c r="AR48" s="2">
        <v>7711103</v>
      </c>
      <c r="AS48" s="2">
        <v>55</v>
      </c>
      <c r="AT48" s="2">
        <v>44</v>
      </c>
      <c r="AU48" s="2">
        <v>37</v>
      </c>
      <c r="AV48" s="2">
        <v>43</v>
      </c>
      <c r="AW48" s="2">
        <v>43</v>
      </c>
      <c r="AX48" s="2">
        <v>42</v>
      </c>
      <c r="AY48" s="2">
        <v>43</v>
      </c>
      <c r="AZ48" s="2">
        <v>41</v>
      </c>
      <c r="BA48" s="2">
        <v>47</v>
      </c>
      <c r="BB48" s="2">
        <f t="shared" si="10"/>
        <v>358</v>
      </c>
      <c r="BC48" s="2">
        <v>23</v>
      </c>
      <c r="BD48" s="13">
        <f t="shared" si="1"/>
        <v>0.59666666666666668</v>
      </c>
      <c r="BE48" s="7" t="s">
        <v>382</v>
      </c>
      <c r="BF48" s="7">
        <v>81771110047</v>
      </c>
      <c r="BG48" s="2">
        <v>50</v>
      </c>
      <c r="BH48" s="2">
        <v>28</v>
      </c>
      <c r="BI48" s="2">
        <v>26</v>
      </c>
      <c r="BJ48" s="2">
        <v>46</v>
      </c>
      <c r="BK48" s="2">
        <v>40</v>
      </c>
      <c r="BL48" s="2">
        <v>53</v>
      </c>
      <c r="BM48" s="2">
        <v>34</v>
      </c>
      <c r="BN48" s="2">
        <v>46</v>
      </c>
      <c r="BO48" s="2">
        <f t="shared" si="2"/>
        <v>323</v>
      </c>
      <c r="BP48" s="13">
        <f t="shared" si="3"/>
        <v>0.53833333333333333</v>
      </c>
      <c r="BQ48" s="4" t="s">
        <v>382</v>
      </c>
      <c r="BR48" s="2">
        <v>227088</v>
      </c>
      <c r="BS48" s="2">
        <v>23</v>
      </c>
      <c r="BT48" s="2">
        <v>40</v>
      </c>
      <c r="BU48" s="2">
        <v>43</v>
      </c>
      <c r="BV48" s="2">
        <v>36</v>
      </c>
      <c r="BW48" s="2">
        <v>67</v>
      </c>
      <c r="BX48" s="2">
        <v>34</v>
      </c>
      <c r="BY48" s="2">
        <v>30</v>
      </c>
      <c r="BZ48" s="2">
        <v>32</v>
      </c>
      <c r="CA48" s="2">
        <f t="shared" si="8"/>
        <v>305</v>
      </c>
      <c r="CB48" s="31">
        <f t="shared" si="5"/>
        <v>986</v>
      </c>
      <c r="CC48" s="33">
        <f t="shared" si="6"/>
        <v>0.54777777777777781</v>
      </c>
      <c r="CD48" s="35" t="s">
        <v>134</v>
      </c>
      <c r="CE48" s="31">
        <f t="shared" si="11"/>
        <v>2</v>
      </c>
    </row>
    <row r="49" spans="1:83">
      <c r="A49" s="2">
        <v>45</v>
      </c>
      <c r="B49" s="19" t="s">
        <v>50</v>
      </c>
      <c r="C49" s="20" t="s">
        <v>51</v>
      </c>
      <c r="D49" s="21" t="s">
        <v>129</v>
      </c>
      <c r="E49" s="3">
        <f>VLOOKUP($D49,'[1]B.Com-II 2016-17'!$D$5:$BQ$65,2,0)</f>
        <v>0</v>
      </c>
      <c r="F49" s="3">
        <f>VLOOKUP($D49,'[1]B.Com-II 2016-17'!$D$5:$BQ$65,3,0)</f>
        <v>0</v>
      </c>
      <c r="G49" s="4" t="s">
        <v>371</v>
      </c>
      <c r="H49" s="4" t="s">
        <v>372</v>
      </c>
      <c r="I49" s="4" t="s">
        <v>373</v>
      </c>
      <c r="J49" s="23">
        <v>35364</v>
      </c>
      <c r="K49" s="2">
        <v>0</v>
      </c>
      <c r="L49" s="2" t="s">
        <v>184</v>
      </c>
      <c r="M49" s="2" t="s">
        <v>369</v>
      </c>
      <c r="N49" s="2" t="s">
        <v>82</v>
      </c>
      <c r="O49" s="2" t="s">
        <v>67</v>
      </c>
      <c r="P49" s="2" t="s">
        <v>68</v>
      </c>
      <c r="Q49" s="2">
        <v>6260429598</v>
      </c>
      <c r="R49" s="3">
        <v>0</v>
      </c>
      <c r="S49" s="3"/>
      <c r="T49" s="27" t="s">
        <v>374</v>
      </c>
      <c r="U49" s="4" t="s">
        <v>163</v>
      </c>
      <c r="V49" s="4" t="s">
        <v>163</v>
      </c>
      <c r="W49" s="4" t="s">
        <v>148</v>
      </c>
      <c r="X49" s="4" t="s">
        <v>149</v>
      </c>
      <c r="Y49" s="4" t="s">
        <v>73</v>
      </c>
      <c r="Z49" s="38">
        <v>42957</v>
      </c>
      <c r="AA49" s="3"/>
      <c r="AB49" s="2">
        <v>0</v>
      </c>
      <c r="AC49" s="2" t="s">
        <v>150</v>
      </c>
      <c r="AD49" s="7" t="s">
        <v>151</v>
      </c>
      <c r="AE49" s="2">
        <v>2014</v>
      </c>
      <c r="AF49" s="2">
        <v>500</v>
      </c>
      <c r="AG49" s="2">
        <v>319</v>
      </c>
      <c r="AH49" s="13">
        <v>0.63800000000000001</v>
      </c>
      <c r="AI49" s="13"/>
      <c r="AJ49" s="13"/>
      <c r="AK49" s="13"/>
      <c r="AL49" s="13"/>
      <c r="AM49" s="13"/>
      <c r="AN49" s="13"/>
      <c r="AO49" s="13"/>
      <c r="AP49" s="13"/>
      <c r="AQ49" s="13"/>
      <c r="AR49" s="2">
        <v>7711102</v>
      </c>
      <c r="AS49" s="2">
        <v>53</v>
      </c>
      <c r="AT49" s="2">
        <v>44</v>
      </c>
      <c r="AU49" s="2">
        <v>30</v>
      </c>
      <c r="AV49" s="2">
        <v>40</v>
      </c>
      <c r="AW49" s="2">
        <v>44</v>
      </c>
      <c r="AX49" s="2">
        <v>42</v>
      </c>
      <c r="AY49" s="2">
        <v>38</v>
      </c>
      <c r="AZ49" s="2">
        <v>40</v>
      </c>
      <c r="BA49" s="2">
        <v>36</v>
      </c>
      <c r="BB49" s="2">
        <f t="shared" si="10"/>
        <v>337</v>
      </c>
      <c r="BC49" s="2">
        <v>20</v>
      </c>
      <c r="BD49" s="13">
        <f t="shared" si="1"/>
        <v>0.56166666666666665</v>
      </c>
      <c r="BE49" s="7" t="s">
        <v>382</v>
      </c>
      <c r="BF49" s="7">
        <v>81771110048</v>
      </c>
      <c r="BG49" s="2">
        <v>52</v>
      </c>
      <c r="BH49" s="2">
        <v>50</v>
      </c>
      <c r="BI49" s="2">
        <v>28</v>
      </c>
      <c r="BJ49" s="2">
        <v>48</v>
      </c>
      <c r="BK49" s="2">
        <v>48</v>
      </c>
      <c r="BL49" s="2">
        <v>53</v>
      </c>
      <c r="BM49" s="2">
        <v>38</v>
      </c>
      <c r="BN49" s="2">
        <v>50</v>
      </c>
      <c r="BO49" s="2">
        <f t="shared" si="2"/>
        <v>367</v>
      </c>
      <c r="BP49" s="13">
        <f t="shared" si="3"/>
        <v>0.61166666666666669</v>
      </c>
      <c r="BQ49" s="4" t="s">
        <v>383</v>
      </c>
      <c r="BR49" s="2">
        <v>227089</v>
      </c>
      <c r="BS49" s="2">
        <v>33</v>
      </c>
      <c r="BT49" s="2">
        <v>45</v>
      </c>
      <c r="BU49" s="2">
        <v>46</v>
      </c>
      <c r="BV49" s="2">
        <v>44</v>
      </c>
      <c r="BW49" s="2">
        <v>52</v>
      </c>
      <c r="BX49" s="2">
        <v>33</v>
      </c>
      <c r="BY49" s="2">
        <v>30</v>
      </c>
      <c r="BZ49" s="2">
        <v>31</v>
      </c>
      <c r="CA49" s="2">
        <f t="shared" si="8"/>
        <v>314</v>
      </c>
      <c r="CB49" s="31">
        <f t="shared" si="5"/>
        <v>1018</v>
      </c>
      <c r="CC49" s="33">
        <f t="shared" si="6"/>
        <v>0.56555555555555559</v>
      </c>
      <c r="CD49" s="35" t="s">
        <v>134</v>
      </c>
      <c r="CE49" s="31">
        <f t="shared" si="11"/>
        <v>2</v>
      </c>
    </row>
    <row r="50" spans="1:83">
      <c r="A50" s="2">
        <v>46</v>
      </c>
      <c r="B50" s="19" t="s">
        <v>50</v>
      </c>
      <c r="C50" s="20" t="s">
        <v>51</v>
      </c>
      <c r="D50" s="21" t="s">
        <v>76</v>
      </c>
      <c r="E50" s="3"/>
      <c r="F50" s="3"/>
      <c r="G50" s="26" t="s">
        <v>77</v>
      </c>
      <c r="H50" s="26" t="s">
        <v>78</v>
      </c>
      <c r="I50" s="26" t="s">
        <v>79</v>
      </c>
      <c r="J50" s="23">
        <v>35522</v>
      </c>
      <c r="K50" s="19" t="s">
        <v>80</v>
      </c>
      <c r="L50" s="19" t="s">
        <v>64</v>
      </c>
      <c r="M50" s="19" t="s">
        <v>81</v>
      </c>
      <c r="N50" s="19" t="s">
        <v>82</v>
      </c>
      <c r="O50" s="19" t="s">
        <v>67</v>
      </c>
      <c r="P50" s="19" t="s">
        <v>68</v>
      </c>
      <c r="Q50" s="2">
        <v>8717929259</v>
      </c>
      <c r="R50" s="3"/>
      <c r="S50" s="3"/>
      <c r="T50" s="29" t="s">
        <v>83</v>
      </c>
      <c r="U50" s="26" t="s">
        <v>84</v>
      </c>
      <c r="V50" s="26" t="s">
        <v>85</v>
      </c>
      <c r="W50" s="26" t="s">
        <v>86</v>
      </c>
      <c r="X50" s="26" t="s">
        <v>72</v>
      </c>
      <c r="Y50" s="26" t="s">
        <v>73</v>
      </c>
      <c r="Z50" s="38">
        <v>42955</v>
      </c>
      <c r="AA50" s="3"/>
      <c r="AB50" s="2"/>
      <c r="AC50" s="2" t="s">
        <v>74</v>
      </c>
      <c r="AD50" s="7" t="s">
        <v>75</v>
      </c>
      <c r="AE50" s="2">
        <v>2015</v>
      </c>
      <c r="AF50" s="2">
        <v>500</v>
      </c>
      <c r="AG50" s="2">
        <v>345</v>
      </c>
      <c r="AH50" s="13">
        <v>0.69</v>
      </c>
      <c r="AI50" s="13"/>
      <c r="AJ50" s="13"/>
      <c r="AK50" s="13"/>
      <c r="AL50" s="13"/>
      <c r="AM50" s="13"/>
      <c r="AN50" s="13"/>
      <c r="AO50" s="13"/>
      <c r="AP50" s="13"/>
      <c r="AQ50" s="13"/>
      <c r="AR50" s="2">
        <v>7704108</v>
      </c>
      <c r="AS50" s="2">
        <v>55</v>
      </c>
      <c r="AT50" s="2">
        <v>50</v>
      </c>
      <c r="AU50" s="2">
        <v>33</v>
      </c>
      <c r="AV50" s="2">
        <v>48</v>
      </c>
      <c r="AW50" s="2">
        <v>37</v>
      </c>
      <c r="AX50" s="2">
        <v>35</v>
      </c>
      <c r="AY50" s="2">
        <v>48</v>
      </c>
      <c r="AZ50" s="2">
        <v>42</v>
      </c>
      <c r="BA50" s="2">
        <v>53</v>
      </c>
      <c r="BB50" s="2">
        <f t="shared" si="10"/>
        <v>368</v>
      </c>
      <c r="BC50" s="2">
        <v>14</v>
      </c>
      <c r="BD50" s="13">
        <f t="shared" si="1"/>
        <v>0.61333333333333329</v>
      </c>
      <c r="BE50" s="21" t="s">
        <v>381</v>
      </c>
      <c r="BF50" s="7">
        <v>81770410022</v>
      </c>
      <c r="BG50" s="2">
        <v>52</v>
      </c>
      <c r="BH50" s="2">
        <v>51</v>
      </c>
      <c r="BI50" s="2">
        <v>44</v>
      </c>
      <c r="BJ50" s="2">
        <v>35</v>
      </c>
      <c r="BK50" s="2">
        <v>43</v>
      </c>
      <c r="BL50" s="2">
        <v>48</v>
      </c>
      <c r="BM50" s="2">
        <v>40</v>
      </c>
      <c r="BN50" s="2">
        <v>50</v>
      </c>
      <c r="BO50" s="2">
        <f t="shared" si="2"/>
        <v>363</v>
      </c>
      <c r="BP50" s="13">
        <f t="shared" si="3"/>
        <v>0.60499999999999998</v>
      </c>
      <c r="BQ50" s="26" t="s">
        <v>381</v>
      </c>
      <c r="BR50" s="2">
        <v>227090</v>
      </c>
      <c r="BS50" s="2">
        <v>31</v>
      </c>
      <c r="BT50" s="2">
        <v>43</v>
      </c>
      <c r="BU50" s="2">
        <v>45</v>
      </c>
      <c r="BV50" s="2">
        <v>32</v>
      </c>
      <c r="BW50" s="2">
        <v>61</v>
      </c>
      <c r="BX50" s="2">
        <v>48</v>
      </c>
      <c r="BY50" s="2">
        <v>26</v>
      </c>
      <c r="BZ50" s="2">
        <v>31</v>
      </c>
      <c r="CA50" s="2">
        <f t="shared" si="8"/>
        <v>317</v>
      </c>
      <c r="CB50" s="31">
        <f t="shared" si="5"/>
        <v>1048</v>
      </c>
      <c r="CC50" s="33">
        <f t="shared" si="6"/>
        <v>0.5822222222222222</v>
      </c>
      <c r="CD50" s="35" t="s">
        <v>134</v>
      </c>
      <c r="CE50" s="31">
        <f t="shared" si="11"/>
        <v>2</v>
      </c>
    </row>
    <row r="51" spans="1:83">
      <c r="A51" s="2">
        <v>47</v>
      </c>
      <c r="B51" s="19" t="s">
        <v>50</v>
      </c>
      <c r="C51" s="20" t="s">
        <v>51</v>
      </c>
      <c r="D51" s="21" t="s">
        <v>130</v>
      </c>
      <c r="E51" s="3">
        <f>VLOOKUP($D51,'[1]B.Com-II 2016-17'!$D$5:$BQ$65,2,0)</f>
        <v>0</v>
      </c>
      <c r="F51" s="3">
        <f>VLOOKUP($D51,'[1]B.Com-II 2016-17'!$D$5:$BQ$65,3,0)</f>
        <v>0</v>
      </c>
      <c r="G51" s="26" t="s">
        <v>375</v>
      </c>
      <c r="H51" s="4" t="s">
        <v>376</v>
      </c>
      <c r="I51" s="4" t="s">
        <v>377</v>
      </c>
      <c r="J51" s="23">
        <v>35300</v>
      </c>
      <c r="K51" s="2">
        <v>0</v>
      </c>
      <c r="L51" s="2" t="s">
        <v>64</v>
      </c>
      <c r="M51" s="2" t="s">
        <v>145</v>
      </c>
      <c r="N51" s="2" t="s">
        <v>82</v>
      </c>
      <c r="O51" s="2" t="s">
        <v>67</v>
      </c>
      <c r="P51" s="2" t="s">
        <v>68</v>
      </c>
      <c r="Q51" s="2">
        <v>7693856671</v>
      </c>
      <c r="R51" s="3">
        <v>0</v>
      </c>
      <c r="S51" s="3"/>
      <c r="T51" s="27" t="s">
        <v>378</v>
      </c>
      <c r="U51" s="4" t="s">
        <v>379</v>
      </c>
      <c r="V51" s="4" t="s">
        <v>379</v>
      </c>
      <c r="W51" s="4" t="s">
        <v>148</v>
      </c>
      <c r="X51" s="4" t="s">
        <v>149</v>
      </c>
      <c r="Y51" s="4" t="s">
        <v>73</v>
      </c>
      <c r="Z51" s="38">
        <v>42957</v>
      </c>
      <c r="AA51" s="3"/>
      <c r="AB51" s="2">
        <v>0</v>
      </c>
      <c r="AC51" s="2" t="s">
        <v>150</v>
      </c>
      <c r="AD51" s="7" t="s">
        <v>158</v>
      </c>
      <c r="AE51" s="2">
        <v>2015</v>
      </c>
      <c r="AF51" s="2">
        <v>500</v>
      </c>
      <c r="AG51" s="2">
        <v>241</v>
      </c>
      <c r="AH51" s="13">
        <v>0.48199999999999998</v>
      </c>
      <c r="AI51" s="13"/>
      <c r="AJ51" s="13"/>
      <c r="AK51" s="13"/>
      <c r="AL51" s="13"/>
      <c r="AM51" s="13"/>
      <c r="AN51" s="13"/>
      <c r="AO51" s="13"/>
      <c r="AP51" s="13"/>
      <c r="AQ51" s="13"/>
      <c r="AR51" s="2">
        <v>7711104</v>
      </c>
      <c r="AS51" s="7">
        <v>43</v>
      </c>
      <c r="AT51" s="7">
        <v>47</v>
      </c>
      <c r="AU51" s="7">
        <v>25</v>
      </c>
      <c r="AV51" s="7">
        <v>43</v>
      </c>
      <c r="AW51" s="7">
        <v>34</v>
      </c>
      <c r="AX51" s="7">
        <v>30</v>
      </c>
      <c r="AY51" s="7">
        <v>26</v>
      </c>
      <c r="AZ51" s="7">
        <v>36</v>
      </c>
      <c r="BA51" s="7">
        <v>36</v>
      </c>
      <c r="BB51" s="2">
        <f t="shared" si="10"/>
        <v>295</v>
      </c>
      <c r="BC51" s="2">
        <v>22</v>
      </c>
      <c r="BD51" s="13">
        <f t="shared" si="1"/>
        <v>0.49166666666666664</v>
      </c>
      <c r="BE51" s="7" t="s">
        <v>383</v>
      </c>
      <c r="BF51" s="7">
        <v>81771110049</v>
      </c>
      <c r="BG51" s="2">
        <v>43</v>
      </c>
      <c r="BH51" s="2">
        <v>42</v>
      </c>
      <c r="BI51" s="2">
        <v>17</v>
      </c>
      <c r="BJ51" s="2">
        <v>35</v>
      </c>
      <c r="BK51" s="2">
        <v>29</v>
      </c>
      <c r="BL51" s="2">
        <v>55</v>
      </c>
      <c r="BM51" s="2">
        <v>26</v>
      </c>
      <c r="BN51" s="2">
        <v>40</v>
      </c>
      <c r="BO51" s="2">
        <f t="shared" si="2"/>
        <v>287</v>
      </c>
      <c r="BP51" s="13">
        <f t="shared" si="3"/>
        <v>0.47833333333333333</v>
      </c>
      <c r="BQ51" s="4" t="s">
        <v>383</v>
      </c>
      <c r="BR51" s="2">
        <v>227091</v>
      </c>
      <c r="BS51" s="2">
        <v>13</v>
      </c>
      <c r="BT51" s="2">
        <v>42</v>
      </c>
      <c r="BU51" s="2">
        <v>27</v>
      </c>
      <c r="BV51" s="2">
        <v>33</v>
      </c>
      <c r="BW51" s="2">
        <v>35</v>
      </c>
      <c r="BX51" s="2">
        <v>36</v>
      </c>
      <c r="BY51" s="2">
        <v>20</v>
      </c>
      <c r="BZ51" s="2">
        <v>29</v>
      </c>
      <c r="CA51" s="2">
        <f t="shared" si="8"/>
        <v>235</v>
      </c>
      <c r="CB51" s="31">
        <f t="shared" si="5"/>
        <v>817</v>
      </c>
      <c r="CC51" s="33">
        <f t="shared" si="6"/>
        <v>0.4538888888888889</v>
      </c>
      <c r="CD51" s="35" t="s">
        <v>135</v>
      </c>
      <c r="CE51" s="31">
        <f t="shared" si="11"/>
        <v>2</v>
      </c>
    </row>
    <row r="54" spans="1:83">
      <c r="A54" s="36" t="s">
        <v>396</v>
      </c>
    </row>
    <row r="55" spans="1:83">
      <c r="A55" s="2">
        <v>1</v>
      </c>
      <c r="B55" s="2" t="s">
        <v>386</v>
      </c>
      <c r="C55" s="20" t="s">
        <v>51</v>
      </c>
      <c r="D55" s="21" t="s">
        <v>387</v>
      </c>
      <c r="E55" s="2"/>
      <c r="F55" s="2"/>
      <c r="G55" s="3" t="s">
        <v>388</v>
      </c>
      <c r="H55" s="3" t="s">
        <v>389</v>
      </c>
      <c r="I55" s="3" t="s">
        <v>390</v>
      </c>
      <c r="J55" s="23">
        <v>34779</v>
      </c>
      <c r="K55" s="2">
        <v>0</v>
      </c>
      <c r="L55" s="2" t="s">
        <v>64</v>
      </c>
      <c r="M55" s="3" t="s">
        <v>81</v>
      </c>
      <c r="N55" s="2" t="s">
        <v>82</v>
      </c>
      <c r="O55" s="2" t="s">
        <v>67</v>
      </c>
      <c r="P55" s="3" t="s">
        <v>68</v>
      </c>
      <c r="Q55" s="2">
        <v>8827000852</v>
      </c>
      <c r="R55" s="2"/>
      <c r="S55" s="3">
        <v>0</v>
      </c>
      <c r="T55" s="2">
        <v>0</v>
      </c>
      <c r="U55" s="3" t="s">
        <v>391</v>
      </c>
      <c r="V55" s="3" t="s">
        <v>392</v>
      </c>
      <c r="W55" s="3" t="s">
        <v>148</v>
      </c>
      <c r="X55" s="3" t="s">
        <v>149</v>
      </c>
      <c r="Y55" s="3" t="s">
        <v>73</v>
      </c>
      <c r="Z55" s="23">
        <v>42600</v>
      </c>
      <c r="AA55" s="3"/>
      <c r="AB55" s="3" t="s">
        <v>393</v>
      </c>
      <c r="AC55" s="2" t="s">
        <v>150</v>
      </c>
      <c r="AD55" s="3" t="s">
        <v>394</v>
      </c>
      <c r="AE55" s="2">
        <v>2013</v>
      </c>
      <c r="AF55" s="2">
        <v>500</v>
      </c>
      <c r="AG55" s="2">
        <v>250</v>
      </c>
      <c r="AH55" s="13">
        <f t="shared" ref="AH55" si="12">+AG55/AF55</f>
        <v>0.5</v>
      </c>
      <c r="AI55" s="13"/>
      <c r="AJ55" s="13"/>
      <c r="AK55" s="13"/>
      <c r="AL55" s="13"/>
      <c r="AM55" s="13"/>
      <c r="AN55" s="13"/>
      <c r="AO55" s="13"/>
      <c r="AP55" s="13"/>
      <c r="AQ55" s="13"/>
      <c r="AR55" s="2">
        <v>7711139</v>
      </c>
      <c r="AS55" s="2">
        <v>33</v>
      </c>
      <c r="AT55" s="2">
        <v>26</v>
      </c>
      <c r="AU55" s="2">
        <v>38</v>
      </c>
      <c r="AV55" s="2">
        <v>8</v>
      </c>
      <c r="AW55" s="2">
        <v>41</v>
      </c>
      <c r="AX55" s="2">
        <v>57</v>
      </c>
      <c r="AY55" s="2">
        <v>0</v>
      </c>
      <c r="AZ55" s="2">
        <v>74</v>
      </c>
      <c r="BA55" s="2">
        <v>0</v>
      </c>
      <c r="BB55" s="2">
        <f t="shared" ref="BB55" si="13">SUM(AS55:BA55)-AU55</f>
        <v>239</v>
      </c>
      <c r="BC55" s="2">
        <v>18</v>
      </c>
      <c r="BD55" s="13">
        <f t="shared" ref="BD55" si="14">+BB55/$BD$4</f>
        <v>0.39833333333333332</v>
      </c>
      <c r="BE55" s="7" t="s">
        <v>382</v>
      </c>
      <c r="BF55" s="2">
        <v>8711065</v>
      </c>
      <c r="BG55" s="2">
        <v>46</v>
      </c>
      <c r="BH55" s="2">
        <v>30</v>
      </c>
      <c r="BI55" s="2">
        <v>17</v>
      </c>
      <c r="BJ55" s="2">
        <v>33</v>
      </c>
      <c r="BK55" s="2">
        <v>25</v>
      </c>
      <c r="BL55" s="2">
        <v>49</v>
      </c>
      <c r="BM55" s="2">
        <v>26</v>
      </c>
      <c r="BN55" s="2">
        <v>40</v>
      </c>
      <c r="BO55" s="2">
        <f t="shared" ref="BO55" si="15">SUM(BG55:BN55)</f>
        <v>266</v>
      </c>
      <c r="BP55" s="13">
        <f t="shared" ref="BP55" si="16">+BO55/$BP$4</f>
        <v>0.44333333333333336</v>
      </c>
      <c r="BQ55" s="7" t="s">
        <v>382</v>
      </c>
      <c r="BR55" s="7">
        <v>227107</v>
      </c>
      <c r="BS55" s="2">
        <v>41</v>
      </c>
      <c r="BT55" s="2">
        <v>42</v>
      </c>
      <c r="BU55" s="2">
        <v>30</v>
      </c>
      <c r="BV55" s="2">
        <v>25</v>
      </c>
      <c r="BW55" s="2">
        <v>29</v>
      </c>
      <c r="BX55" s="2">
        <v>48</v>
      </c>
      <c r="BY55" s="2">
        <v>50</v>
      </c>
      <c r="BZ55" s="2">
        <v>50</v>
      </c>
      <c r="CA55" s="2">
        <f t="shared" ref="CA55" si="17">SUM(BS55:BZ55)</f>
        <v>315</v>
      </c>
      <c r="CB55" s="2">
        <f t="shared" ref="CB55" si="18">+BB55+BO55+CA55</f>
        <v>820</v>
      </c>
      <c r="CC55" s="13">
        <f t="shared" ref="CC55" si="19">+CB55/$CC$4</f>
        <v>0.45555555555555555</v>
      </c>
      <c r="CD55" s="35" t="s">
        <v>395</v>
      </c>
      <c r="CE55" s="31">
        <f t="shared" ref="CE55" si="20">IF((CC55&lt;45%),3,IF((CC55&gt;=45%)*(CC55&lt;60%),2,IF((CC55&gt;=60%),1)))</f>
        <v>2</v>
      </c>
    </row>
  </sheetData>
  <sheetProtection formatCells="0" formatColumns="0" formatRows="0" insertColumns="0" insertRows="0" insertHyperlinks="0" deleteColumns="0" deleteRows="0" sort="0" autoFilter="0" pivotTables="0"/>
  <autoFilter ref="A4:CF51">
    <filterColumn colId="17"/>
    <sortState ref="A8:CF51">
      <sortCondition ref="G4:G51"/>
    </sortState>
  </autoFilter>
  <mergeCells count="76">
    <mergeCell ref="R2:R4"/>
    <mergeCell ref="AL3:AM3"/>
    <mergeCell ref="AN3:AO3"/>
    <mergeCell ref="AP3:AQ3"/>
    <mergeCell ref="W2:W4"/>
    <mergeCell ref="X2:X4"/>
    <mergeCell ref="Y2:Y4"/>
    <mergeCell ref="Z1:Z4"/>
    <mergeCell ref="AG2:AG4"/>
    <mergeCell ref="AH2:AH4"/>
    <mergeCell ref="AA1:AA4"/>
    <mergeCell ref="AB1:AB4"/>
    <mergeCell ref="AC2:AC4"/>
    <mergeCell ref="AD2:AD4"/>
    <mergeCell ref="AF2:AF4"/>
    <mergeCell ref="AE2:AE4"/>
    <mergeCell ref="P1:P4"/>
    <mergeCell ref="AR1:BE1"/>
    <mergeCell ref="Q1:S1"/>
    <mergeCell ref="U1:Y1"/>
    <mergeCell ref="AI1:AQ1"/>
    <mergeCell ref="AV3:AW3"/>
    <mergeCell ref="AX3:AY3"/>
    <mergeCell ref="AZ3:BA3"/>
    <mergeCell ref="AC1:AH1"/>
    <mergeCell ref="Q2:Q4"/>
    <mergeCell ref="S2:S4"/>
    <mergeCell ref="T1:T4"/>
    <mergeCell ref="U2:U4"/>
    <mergeCell ref="V2:V4"/>
    <mergeCell ref="AR2:AR4"/>
    <mergeCell ref="AS3:AS4"/>
    <mergeCell ref="AT3:AT4"/>
    <mergeCell ref="AU3:AU4"/>
    <mergeCell ref="AS2:BD2"/>
    <mergeCell ref="BB3:BB4"/>
    <mergeCell ref="BC3:BC4"/>
    <mergeCell ref="BE2:BE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  <mergeCell ref="L1:L4"/>
    <mergeCell ref="M1:M4"/>
    <mergeCell ref="N1:N4"/>
    <mergeCell ref="O1:O4"/>
    <mergeCell ref="BF1:BQ1"/>
    <mergeCell ref="BF2:BF4"/>
    <mergeCell ref="BG2:BP2"/>
    <mergeCell ref="BQ2:BQ4"/>
    <mergeCell ref="BG3:BG4"/>
    <mergeCell ref="BH3:BH4"/>
    <mergeCell ref="BI3:BJ3"/>
    <mergeCell ref="BK3:BL3"/>
    <mergeCell ref="BM3:BN3"/>
    <mergeCell ref="BO3:BO4"/>
    <mergeCell ref="CC2:CC3"/>
    <mergeCell ref="CE2:CE4"/>
    <mergeCell ref="BR1:CE1"/>
    <mergeCell ref="BR2:BR4"/>
    <mergeCell ref="BS2:CA2"/>
    <mergeCell ref="CB2:CB4"/>
    <mergeCell ref="BS3:BS4"/>
    <mergeCell ref="BT3:BT4"/>
    <mergeCell ref="BU3:BV3"/>
    <mergeCell ref="BW3:BX3"/>
    <mergeCell ref="BY3:BZ3"/>
    <mergeCell ref="CA3:CA4"/>
    <mergeCell ref="CD2:CD4"/>
  </mergeCells>
  <pageMargins left="0.7" right="0.7" top="0.75" bottom="0.75" header="0.3" footer="0.3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B.Com-III 2017-18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NEW USER</cp:lastModifiedBy>
  <dcterms:created xsi:type="dcterms:W3CDTF">2017-11-17T06:52:55Z</dcterms:created>
  <dcterms:modified xsi:type="dcterms:W3CDTF">2023-01-07T08:33:18Z</dcterms:modified>
</cp:coreProperties>
</file>